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<sst xmlns="http://schemas.openxmlformats.org/spreadsheetml/2006/main" count="219" uniqueCount="147">
  <si>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</si>
  <si>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</si>
  <si>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</si>
  <si>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</si>
  <si>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</si>
  <si>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</si>
  <si>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</si>
  <si>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</si>
  <si>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</si>
  <si>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</si>
  <si>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</si>
  <si>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</si>
  <si>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</si>
  <si>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</si>
  <si>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</si>
  <si>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</si>
  <si>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</si>
  <si>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</si>
  <si>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</si>
  <si>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</si>
  <si>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</si>
  <si>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</si>
  <si>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</si>
  <si>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</si>
  <si>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</si>
  <si>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</si>
  <si>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</si>
  <si>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</si>
  <si>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</si>
  <si>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</si>
  <si>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</si>
  <si>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</si>
  <si>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</si>
  <si>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</si>
  <si>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</si>
  <si>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</si>
  <si>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</si>
  <si>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</si>
  <si>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</si>
  <si>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</si>
  <si>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</si>
  <si>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</si>
  <si>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</si>
  <si>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</si>
  <si>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</si>
  <si>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</si>
  <si>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</si>
  <si>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</si>
  <si>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</si>
  <si>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</si>
  <si>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</si>
  <si>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</si>
  <si>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</si>
  <si>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</si>
  <si>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</si>
  <si>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</si>
  <si>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</si>
  <si>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</si>
  <si>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</si>
  <si>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</si>
  <si>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</si>
  <si>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</si>
  <si>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</si>
  <si>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</si>
  <si>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</si>
  <si>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</si>
  <si>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</si>
  <si>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</si>
  <si>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</si>
  <si>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</si>
  <si>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</si>
  <si>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</si>
  <si>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</si>
  <si>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</si>
  <si>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</si>
  <si>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</si>
  <si>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</si>
  <si>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</si>
  <si>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</si>
  <si>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</si>
  <si>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</si>
  <si>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</si>
  <si>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</si>
  <si>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</si>
  <si>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</si>
  <si>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</si>
  <si>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</si>
  <si>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</si>
  <si>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</si>
  <si>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</si>
  <si>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Ягона ижтимоий тўлов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</si>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</sst>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174" fontId="6" fillId="6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39"/>
      <c r="H1" s="39"/>
    </row>
    <row r="2" spans="1:8" ht="15">
      <c r="A2" s="42" t="s">
        <v>129</v>
      </c>
      <c r="B2" s="42"/>
      <c r="C2" s="42"/>
      <c r="D2" s="42"/>
      <c r="E2" s="42"/>
      <c r="F2" s="42"/>
      <c r="G2" s="42"/>
      <c r="H2" s="42"/>
    </row>
    <row r="3" spans="1:8" ht="15.75">
      <c r="A3" s="40" t="s">
        <v>130</v>
      </c>
      <c r="B3" s="40"/>
      <c r="C3" s="40"/>
      <c r="D3" s="40"/>
      <c r="E3" s="40"/>
      <c r="F3" s="40"/>
      <c r="G3" s="40"/>
      <c r="H3" s="40"/>
    </row>
    <row r="4" spans="1:8" ht="15">
      <c r="A4" s="43"/>
      <c r="B4" s="43"/>
      <c r="C4" s="43"/>
      <c r="D4" s="43"/>
      <c r="E4" s="43"/>
      <c r="F4" s="43"/>
      <c r="G4" s="43"/>
      <c r="H4" s="43"/>
    </row>
    <row r="5" spans="1:8" ht="30">
      <c r="A5" s="29"/>
      <c r="B5" s="30">
        <v>2016</v>
      </c>
      <c r="C5" s="31" t="s">
        <v>93</v>
      </c>
      <c r="D5" s="30">
        <v>3</v>
      </c>
      <c r="E5" s="39" t="s">
        <v>48</v>
      </c>
      <c r="F5" s="39"/>
      <c r="G5" s="46"/>
      <c r="H5" s="32" t="s">
        <v>92</v>
      </c>
    </row>
    <row r="6" spans="1:8" ht="15">
      <c r="A6" s="44" t="s">
        <v>51</v>
      </c>
      <c r="B6" s="44"/>
      <c r="C6" s="44"/>
      <c r="D6" s="44"/>
      <c r="E6" s="44"/>
      <c r="F6" s="44"/>
      <c r="G6" s="45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94</v>
      </c>
      <c r="B8" s="41" t="s">
        <v>146</v>
      </c>
      <c r="C8" s="41"/>
      <c r="D8" s="41"/>
      <c r="E8" s="41"/>
      <c r="F8" s="41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95</v>
      </c>
      <c r="B10" s="41" t="s">
        <v>135</v>
      </c>
      <c r="C10" s="41"/>
      <c r="D10" s="41"/>
      <c r="E10" s="41"/>
      <c r="F10" s="41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96</v>
      </c>
      <c r="B12" s="41"/>
      <c r="C12" s="41"/>
      <c r="D12" s="41"/>
      <c r="E12" s="41"/>
      <c r="F12" s="41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1" t="s">
        <v>136</v>
      </c>
      <c r="C14" s="41"/>
      <c r="D14" s="41"/>
      <c r="E14" s="41"/>
      <c r="F14" s="41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97</v>
      </c>
      <c r="B16" s="41" t="s">
        <v>137</v>
      </c>
      <c r="C16" s="41"/>
      <c r="D16" s="41"/>
      <c r="E16" s="41"/>
      <c r="F16" s="41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39" t="s">
        <v>98</v>
      </c>
      <c r="B18" s="39"/>
      <c r="C18" s="39"/>
      <c r="D18" s="39"/>
      <c r="E18" s="39"/>
      <c r="F18" s="39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99</v>
      </c>
      <c r="B20" s="41" t="s">
        <v>138</v>
      </c>
      <c r="C20" s="41"/>
      <c r="D20" s="41"/>
      <c r="E20" s="41"/>
      <c r="F20" s="41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1" t="s">
        <v>139</v>
      </c>
      <c r="C22" s="41"/>
      <c r="D22" s="41"/>
      <c r="E22" s="41"/>
      <c r="F22" s="41"/>
      <c r="G22" s="34" t="s">
        <v>59</v>
      </c>
      <c r="H22" s="37">
        <v>42668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39" t="s">
        <v>143</v>
      </c>
      <c r="B24" s="39"/>
      <c r="C24" s="39"/>
      <c r="D24" s="39"/>
      <c r="E24" s="39"/>
      <c r="F24" s="39"/>
      <c r="G24" s="28" t="s">
        <v>100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2" t="s">
        <v>101</v>
      </c>
      <c r="G26" s="47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A1">
      <selection activeCell="G5" sqref="G5:J39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6.75390625" style="1" customWidth="1"/>
    <col min="6" max="6" width="17.00390625" style="1" customWidth="1"/>
    <col min="7" max="7" width="9.125" style="1" customWidth="1"/>
    <col min="8" max="8" width="11.625" style="1" customWidth="1"/>
    <col min="9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1" t="s">
        <v>75</v>
      </c>
      <c r="B2" s="51"/>
      <c r="C2" s="51"/>
      <c r="D2" s="51"/>
      <c r="E2" s="51"/>
      <c r="F2" s="51"/>
    </row>
    <row r="3" spans="1:6" ht="15.75">
      <c r="A3" s="54" t="s">
        <v>72</v>
      </c>
      <c r="B3" s="52" t="s">
        <v>102</v>
      </c>
      <c r="C3" s="54" t="s">
        <v>73</v>
      </c>
      <c r="D3" s="54"/>
      <c r="E3" s="54" t="s">
        <v>74</v>
      </c>
      <c r="F3" s="54"/>
    </row>
    <row r="4" spans="1:6" ht="31.5">
      <c r="A4" s="54"/>
      <c r="B4" s="53"/>
      <c r="C4" s="3" t="s">
        <v>103</v>
      </c>
      <c r="D4" s="3" t="s">
        <v>104</v>
      </c>
      <c r="E4" s="3" t="s">
        <v>103</v>
      </c>
      <c r="F4" s="3" t="s">
        <v>104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105</v>
      </c>
      <c r="B6" s="7" t="s">
        <v>1</v>
      </c>
      <c r="C6" s="15">
        <v>64977515</v>
      </c>
      <c r="D6" s="22" t="s">
        <v>2</v>
      </c>
      <c r="E6" s="15">
        <v>63377044</v>
      </c>
      <c r="F6" s="22" t="s">
        <v>2</v>
      </c>
    </row>
    <row r="7" spans="1:6" ht="30">
      <c r="A7" s="21" t="s">
        <v>106</v>
      </c>
      <c r="B7" s="7" t="s">
        <v>3</v>
      </c>
      <c r="C7" s="22" t="s">
        <v>2</v>
      </c>
      <c r="D7" s="38">
        <v>58972245</v>
      </c>
      <c r="E7" s="22" t="s">
        <v>2</v>
      </c>
      <c r="F7" s="15">
        <v>56308430</v>
      </c>
    </row>
    <row r="8" spans="1:6" ht="45">
      <c r="A8" s="21" t="s">
        <v>107</v>
      </c>
      <c r="B8" s="7" t="s">
        <v>4</v>
      </c>
      <c r="C8" s="23">
        <f>C6-D7</f>
        <v>6005270</v>
      </c>
      <c r="D8" s="23">
        <v>0</v>
      </c>
      <c r="E8" s="23">
        <f>E6-F7</f>
        <v>7068614</v>
      </c>
      <c r="F8" s="23">
        <v>0</v>
      </c>
    </row>
    <row r="9" spans="1:6" ht="30">
      <c r="A9" s="21" t="s">
        <v>108</v>
      </c>
      <c r="B9" s="7" t="s">
        <v>5</v>
      </c>
      <c r="C9" s="22" t="s">
        <v>2</v>
      </c>
      <c r="D9" s="23">
        <f>D10+D11+D12</f>
        <v>5139552</v>
      </c>
      <c r="E9" s="22" t="s">
        <v>2</v>
      </c>
      <c r="F9" s="23">
        <f>F10+F11+F12</f>
        <v>5688461</v>
      </c>
    </row>
    <row r="10" spans="1:6" ht="15.75">
      <c r="A10" s="21" t="s">
        <v>60</v>
      </c>
      <c r="B10" s="7" t="s">
        <v>6</v>
      </c>
      <c r="C10" s="24" t="s">
        <v>2</v>
      </c>
      <c r="D10" s="9">
        <v>396996</v>
      </c>
      <c r="E10" s="24" t="s">
        <v>2</v>
      </c>
      <c r="F10" s="9">
        <f>398950+3136+23671</f>
        <v>425757</v>
      </c>
    </row>
    <row r="11" spans="1:6" ht="15.75">
      <c r="A11" s="21" t="s">
        <v>61</v>
      </c>
      <c r="B11" s="7" t="s">
        <v>7</v>
      </c>
      <c r="C11" s="24" t="s">
        <v>2</v>
      </c>
      <c r="D11" s="9">
        <v>949740</v>
      </c>
      <c r="E11" s="24" t="s">
        <v>2</v>
      </c>
      <c r="F11" s="9">
        <v>986596</v>
      </c>
    </row>
    <row r="12" spans="1:6" ht="15.75">
      <c r="A12" s="21" t="s">
        <v>62</v>
      </c>
      <c r="B12" s="7" t="s">
        <v>8</v>
      </c>
      <c r="C12" s="24" t="s">
        <v>2</v>
      </c>
      <c r="D12" s="9">
        <v>3792816</v>
      </c>
      <c r="E12" s="24" t="s">
        <v>2</v>
      </c>
      <c r="F12" s="9">
        <v>4276108</v>
      </c>
    </row>
    <row r="13" spans="1:6" ht="45">
      <c r="A13" s="21" t="s">
        <v>121</v>
      </c>
      <c r="B13" s="7" t="s">
        <v>9</v>
      </c>
      <c r="C13" s="22" t="s">
        <v>2</v>
      </c>
      <c r="D13" s="15"/>
      <c r="E13" s="22" t="s">
        <v>2</v>
      </c>
      <c r="F13" s="15"/>
    </row>
    <row r="14" spans="1:6" ht="15.75">
      <c r="A14" s="21" t="s">
        <v>63</v>
      </c>
      <c r="B14" s="7" t="s">
        <v>10</v>
      </c>
      <c r="C14" s="9">
        <v>21795</v>
      </c>
      <c r="D14" s="24" t="s">
        <v>2</v>
      </c>
      <c r="E14" s="9">
        <v>25072</v>
      </c>
      <c r="F14" s="24" t="s">
        <v>2</v>
      </c>
    </row>
    <row r="15" spans="1:6" ht="30">
      <c r="A15" s="21" t="s">
        <v>109</v>
      </c>
      <c r="B15" s="7" t="s">
        <v>11</v>
      </c>
      <c r="C15" s="23">
        <f>C8-D9+C14</f>
        <v>887513</v>
      </c>
      <c r="D15" s="23">
        <v>0</v>
      </c>
      <c r="E15" s="23">
        <f>E8-F9+E14</f>
        <v>1405225</v>
      </c>
      <c r="F15" s="23">
        <v>0</v>
      </c>
    </row>
    <row r="16" spans="1:6" ht="30">
      <c r="A16" s="21" t="s">
        <v>110</v>
      </c>
      <c r="B16" s="7" t="s">
        <v>12</v>
      </c>
      <c r="C16" s="23">
        <f>C17+C18+C19+C20+C21</f>
        <v>63011</v>
      </c>
      <c r="D16" s="22" t="s">
        <v>2</v>
      </c>
      <c r="E16" s="23">
        <f>E17+E18+E19+E20+E21</f>
        <v>96800</v>
      </c>
      <c r="F16" s="22" t="s">
        <v>2</v>
      </c>
    </row>
    <row r="17" spans="1:6" ht="15.75">
      <c r="A17" s="21" t="s">
        <v>64</v>
      </c>
      <c r="B17" s="7" t="s">
        <v>13</v>
      </c>
      <c r="C17" s="9">
        <v>18259</v>
      </c>
      <c r="D17" s="24" t="s">
        <v>2</v>
      </c>
      <c r="E17" s="9">
        <v>10639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</row>
    <row r="19" spans="1:6" ht="15.75">
      <c r="A19" s="21" t="s">
        <v>122</v>
      </c>
      <c r="B19" s="7" t="s">
        <v>15</v>
      </c>
      <c r="C19" s="9"/>
      <c r="D19" s="24" t="s">
        <v>2</v>
      </c>
      <c r="E19" s="9">
        <v>10000</v>
      </c>
      <c r="F19" s="24" t="s">
        <v>2</v>
      </c>
    </row>
    <row r="20" spans="1:6" ht="15.75">
      <c r="A20" s="21" t="s">
        <v>66</v>
      </c>
      <c r="B20" s="7" t="s">
        <v>16</v>
      </c>
      <c r="C20" s="9"/>
      <c r="D20" s="24" t="s">
        <v>2</v>
      </c>
      <c r="E20" s="9">
        <v>10909</v>
      </c>
      <c r="F20" s="24" t="s">
        <v>2</v>
      </c>
    </row>
    <row r="21" spans="1:6" ht="15.75">
      <c r="A21" s="21" t="s">
        <v>67</v>
      </c>
      <c r="B21" s="7" t="s">
        <v>17</v>
      </c>
      <c r="C21" s="9">
        <v>44752</v>
      </c>
      <c r="D21" s="24" t="s">
        <v>2</v>
      </c>
      <c r="E21" s="9">
        <f>381+25292+39579</f>
        <v>65252</v>
      </c>
      <c r="F21" s="24" t="s">
        <v>2</v>
      </c>
    </row>
    <row r="22" spans="1:6" ht="30">
      <c r="A22" s="21" t="s">
        <v>111</v>
      </c>
      <c r="B22" s="7" t="s">
        <v>18</v>
      </c>
      <c r="C22" s="22" t="s">
        <v>2</v>
      </c>
      <c r="D22" s="23">
        <f>D23+D24+D25+D26</f>
        <v>692703</v>
      </c>
      <c r="E22" s="22" t="s">
        <v>2</v>
      </c>
      <c r="F22" s="23">
        <f>F23+F24+F25+F26</f>
        <v>1220870</v>
      </c>
    </row>
    <row r="23" spans="1:6" ht="15.75">
      <c r="A23" s="21" t="s">
        <v>68</v>
      </c>
      <c r="B23" s="7" t="s">
        <v>19</v>
      </c>
      <c r="C23" s="24"/>
      <c r="D23" s="9">
        <v>679988</v>
      </c>
      <c r="E23" s="24"/>
      <c r="F23" s="9">
        <v>1218709</v>
      </c>
    </row>
    <row r="24" spans="1:6" ht="30">
      <c r="A24" s="21" t="s">
        <v>123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/>
      <c r="E25" s="24" t="s">
        <v>2</v>
      </c>
      <c r="F25" s="9">
        <v>2161</v>
      </c>
    </row>
    <row r="26" spans="1:6" ht="15.75">
      <c r="A26" s="21" t="s">
        <v>70</v>
      </c>
      <c r="B26" s="7" t="s">
        <v>22</v>
      </c>
      <c r="C26" s="24" t="s">
        <v>2</v>
      </c>
      <c r="D26" s="9">
        <v>12715</v>
      </c>
      <c r="E26" s="24" t="s">
        <v>2</v>
      </c>
      <c r="F26" s="9"/>
    </row>
    <row r="27" spans="1:6" ht="30">
      <c r="A27" s="21" t="s">
        <v>112</v>
      </c>
      <c r="B27" s="7" t="s">
        <v>23</v>
      </c>
      <c r="C27" s="23">
        <f>C15+C16-D22</f>
        <v>257821</v>
      </c>
      <c r="D27" s="23">
        <v>0</v>
      </c>
      <c r="E27" s="23">
        <f>E15+E16-F22</f>
        <v>281155</v>
      </c>
      <c r="F27" s="23">
        <v>0</v>
      </c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124</v>
      </c>
      <c r="B29" s="7" t="s">
        <v>25</v>
      </c>
      <c r="C29" s="23">
        <f>C27-D28</f>
        <v>257821</v>
      </c>
      <c r="D29" s="23">
        <v>0</v>
      </c>
      <c r="E29" s="23">
        <f>E27-F28</f>
        <v>281155</v>
      </c>
      <c r="F29" s="23">
        <v>0</v>
      </c>
      <c r="H29" s="13"/>
    </row>
    <row r="30" spans="1:6" ht="15.75">
      <c r="A30" s="21" t="s">
        <v>125</v>
      </c>
      <c r="B30" s="7" t="s">
        <v>26</v>
      </c>
      <c r="C30" s="24" t="s">
        <v>2</v>
      </c>
      <c r="D30" s="9">
        <v>74216</v>
      </c>
      <c r="E30" s="24" t="s">
        <v>2</v>
      </c>
      <c r="F30" s="9">
        <v>67221</v>
      </c>
    </row>
    <row r="31" spans="1:6" ht="30">
      <c r="A31" s="21" t="s">
        <v>126</v>
      </c>
      <c r="B31" s="7" t="s">
        <v>27</v>
      </c>
      <c r="C31" s="24" t="s">
        <v>2</v>
      </c>
      <c r="D31" s="9">
        <v>13228</v>
      </c>
      <c r="E31" s="24" t="s">
        <v>2</v>
      </c>
      <c r="F31" s="9">
        <v>16263</v>
      </c>
    </row>
    <row r="32" spans="1:6" ht="30">
      <c r="A32" s="25" t="s">
        <v>113</v>
      </c>
      <c r="B32" s="7" t="s">
        <v>28</v>
      </c>
      <c r="C32" s="16">
        <f>C29-D30-D31</f>
        <v>170377</v>
      </c>
      <c r="D32" s="16">
        <v>0</v>
      </c>
      <c r="E32" s="16">
        <f>E29-F30-F31</f>
        <v>197671</v>
      </c>
      <c r="F32" s="16">
        <v>0</v>
      </c>
    </row>
    <row r="33" spans="2:5" ht="15">
      <c r="B33" s="18"/>
      <c r="E33" s="13"/>
    </row>
    <row r="35" spans="1:6" ht="15">
      <c r="A35" s="49" t="s">
        <v>140</v>
      </c>
      <c r="B35" s="49"/>
      <c r="C35" s="49"/>
      <c r="D35" s="49"/>
      <c r="E35" s="49"/>
      <c r="F35" s="49"/>
    </row>
    <row r="36" spans="1:6" ht="15">
      <c r="A36" s="50" t="s">
        <v>144</v>
      </c>
      <c r="B36" s="50"/>
      <c r="C36" s="50"/>
      <c r="D36" s="50"/>
      <c r="E36" s="50"/>
      <c r="F36" s="50"/>
    </row>
    <row r="37" spans="1:6" ht="15">
      <c r="A37" s="49" t="s">
        <v>141</v>
      </c>
      <c r="B37" s="49"/>
      <c r="C37" s="49"/>
      <c r="D37" s="49"/>
      <c r="E37" s="49"/>
      <c r="F37" s="49"/>
    </row>
    <row r="38" spans="1:6" ht="15">
      <c r="A38" s="50" t="s">
        <v>145</v>
      </c>
      <c r="B38" s="50"/>
      <c r="C38" s="50"/>
      <c r="D38" s="50"/>
      <c r="E38" s="50"/>
      <c r="F38" s="50"/>
    </row>
    <row r="39" spans="1:6" ht="15">
      <c r="A39" s="48" t="s">
        <v>142</v>
      </c>
      <c r="B39" s="48"/>
      <c r="C39" s="48"/>
      <c r="D39" s="48"/>
      <c r="E39" s="48"/>
      <c r="F39" s="48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1.375" style="1" bestFit="1" customWidth="1"/>
    <col min="6" max="6" width="11.625" style="1" bestFit="1" customWidth="1"/>
    <col min="7" max="7" width="12.00390625" style="1" bestFit="1" customWidth="1"/>
    <col min="8" max="16384" width="9.125" style="1" customWidth="1"/>
  </cols>
  <sheetData>
    <row r="1" spans="1:4" ht="15">
      <c r="A1" s="57"/>
      <c r="B1" s="57"/>
      <c r="C1" s="57"/>
      <c r="D1" s="57"/>
    </row>
    <row r="2" spans="1:4" ht="15.75">
      <c r="A2" s="55" t="s">
        <v>76</v>
      </c>
      <c r="B2" s="55"/>
      <c r="C2" s="55"/>
      <c r="D2" s="55"/>
    </row>
    <row r="3" spans="1:4" ht="15">
      <c r="A3" s="56"/>
      <c r="B3" s="56"/>
      <c r="C3" s="56"/>
      <c r="D3" s="56"/>
    </row>
    <row r="4" spans="1:4" ht="126">
      <c r="A4" s="2" t="s">
        <v>72</v>
      </c>
      <c r="B4" s="3" t="s">
        <v>102</v>
      </c>
      <c r="C4" s="3" t="s">
        <v>114</v>
      </c>
      <c r="D4" s="3" t="s">
        <v>115</v>
      </c>
    </row>
    <row r="5" spans="1:4" ht="15">
      <c r="A5" s="4" t="s">
        <v>127</v>
      </c>
      <c r="B5" s="5" t="s">
        <v>29</v>
      </c>
      <c r="C5" s="11">
        <v>67221</v>
      </c>
      <c r="D5" s="6">
        <v>85947</v>
      </c>
    </row>
    <row r="6" spans="1:4" ht="15">
      <c r="A6" s="4" t="s">
        <v>77</v>
      </c>
      <c r="B6" s="7" t="s">
        <v>30</v>
      </c>
      <c r="C6" s="8">
        <f>358127+37204</f>
        <v>395331</v>
      </c>
      <c r="D6" s="9">
        <f>214399+30939</f>
        <v>245338</v>
      </c>
    </row>
    <row r="7" spans="1:4" ht="30">
      <c r="A7" s="4" t="s">
        <v>116</v>
      </c>
      <c r="B7" s="10" t="s">
        <v>31</v>
      </c>
      <c r="C7" s="8">
        <v>37203</v>
      </c>
      <c r="D7" s="9">
        <v>30939</v>
      </c>
    </row>
    <row r="8" spans="1:4" ht="30">
      <c r="A8" s="4" t="s">
        <v>117</v>
      </c>
      <c r="B8" s="10" t="s">
        <v>32</v>
      </c>
      <c r="C8" s="11">
        <v>16263</v>
      </c>
      <c r="D8" s="9">
        <v>11147</v>
      </c>
    </row>
    <row r="9" spans="1:7" ht="15">
      <c r="A9" s="4" t="s">
        <v>78</v>
      </c>
      <c r="B9" s="7" t="s">
        <v>33</v>
      </c>
      <c r="C9" s="12">
        <v>4867664</v>
      </c>
      <c r="D9" s="9">
        <f>3431446+224454</f>
        <v>3655900</v>
      </c>
      <c r="G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12937</v>
      </c>
      <c r="D12" s="9">
        <v>5460</v>
      </c>
    </row>
    <row r="13" spans="1:4" ht="15">
      <c r="A13" s="4" t="s">
        <v>82</v>
      </c>
      <c r="B13" s="7" t="s">
        <v>37</v>
      </c>
      <c r="C13" s="12">
        <v>142215</v>
      </c>
      <c r="D13" s="9">
        <f>91866+1926</f>
        <v>93792</v>
      </c>
    </row>
    <row r="14" spans="1:4" ht="15">
      <c r="A14" s="4" t="s">
        <v>83</v>
      </c>
      <c r="B14" s="7" t="s">
        <v>38</v>
      </c>
      <c r="C14" s="12">
        <v>264057</v>
      </c>
      <c r="D14" s="9">
        <f>67800+7351+2859</f>
        <v>78010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12">
        <f>10181</f>
        <v>10181</v>
      </c>
      <c r="D18" s="9">
        <f>3959+1111</f>
        <v>5070</v>
      </c>
    </row>
    <row r="19" spans="1:4" ht="15">
      <c r="A19" s="4" t="s">
        <v>88</v>
      </c>
      <c r="B19" s="10" t="s">
        <v>43</v>
      </c>
      <c r="C19" s="14">
        <v>763555</v>
      </c>
      <c r="D19" s="9">
        <v>397244</v>
      </c>
    </row>
    <row r="20" spans="1:4" ht="30">
      <c r="A20" s="4" t="s">
        <v>118</v>
      </c>
      <c r="B20" s="10" t="s">
        <v>44</v>
      </c>
      <c r="C20" s="15">
        <f>330382+872635</f>
        <v>1203017</v>
      </c>
      <c r="D20" s="15">
        <f>347722+374505</f>
        <v>722227</v>
      </c>
    </row>
    <row r="21" spans="1:4" ht="45">
      <c r="A21" s="4" t="s">
        <v>128</v>
      </c>
      <c r="B21" s="10" t="s">
        <v>45</v>
      </c>
      <c r="C21" s="11">
        <v>272698</v>
      </c>
      <c r="D21" s="9">
        <v>227079</v>
      </c>
    </row>
    <row r="22" spans="1:4" ht="15">
      <c r="A22" s="4" t="s">
        <v>90</v>
      </c>
      <c r="B22" s="7" t="s">
        <v>46</v>
      </c>
      <c r="C22" s="8">
        <v>1101274</v>
      </c>
      <c r="D22" s="9">
        <v>1081694</v>
      </c>
    </row>
    <row r="23" spans="1:4" ht="15">
      <c r="A23" s="4" t="s">
        <v>89</v>
      </c>
      <c r="B23" s="7" t="s">
        <v>131</v>
      </c>
      <c r="C23" s="8"/>
      <c r="D23" s="9"/>
    </row>
    <row r="24" spans="1:4" ht="15">
      <c r="A24" s="4" t="s">
        <v>91</v>
      </c>
      <c r="B24" s="7" t="s">
        <v>132</v>
      </c>
      <c r="C24" s="8"/>
      <c r="D24" s="9"/>
    </row>
    <row r="25" spans="1:4" ht="30">
      <c r="A25" s="4" t="s">
        <v>119</v>
      </c>
      <c r="B25" s="10" t="s">
        <v>133</v>
      </c>
      <c r="C25" s="11"/>
      <c r="D25" s="9">
        <v>7699</v>
      </c>
    </row>
    <row r="26" spans="1:4" ht="30">
      <c r="A26" s="4" t="s">
        <v>120</v>
      </c>
      <c r="B26" s="7" t="s">
        <v>47</v>
      </c>
      <c r="C26" s="16">
        <f>SUM(C5:C25)-C7</f>
        <v>9116413</v>
      </c>
      <c r="D26" s="16">
        <f>SUM(D5:D25)-D7</f>
        <v>6616607</v>
      </c>
    </row>
    <row r="27" spans="1:4" ht="15">
      <c r="A27" s="17"/>
      <c r="B27" s="18" t="s">
        <v>134</v>
      </c>
      <c r="C27" s="19"/>
      <c r="D27" s="20"/>
    </row>
    <row r="28" spans="4:5" ht="15">
      <c r="D28" s="13"/>
      <c r="E28" s="13"/>
    </row>
    <row r="29" spans="1:5" ht="15">
      <c r="A29" s="49" t="s">
        <v>140</v>
      </c>
      <c r="B29" s="49"/>
      <c r="C29" s="49"/>
      <c r="D29" s="49"/>
      <c r="E29" s="13"/>
    </row>
    <row r="30" spans="1:4" ht="15">
      <c r="A30" s="50" t="s">
        <v>144</v>
      </c>
      <c r="B30" s="50"/>
      <c r="C30" s="50"/>
      <c r="D30" s="50"/>
    </row>
    <row r="31" spans="1:4" ht="15">
      <c r="A31" s="49" t="s">
        <v>141</v>
      </c>
      <c r="B31" s="49"/>
      <c r="C31" s="49"/>
      <c r="D31" s="49"/>
    </row>
    <row r="32" spans="1:4" ht="15">
      <c r="A32" s="50" t="s">
        <v>145</v>
      </c>
      <c r="B32" s="50"/>
      <c r="C32" s="50"/>
      <c r="D32" s="50"/>
    </row>
    <row r="33" spans="1:4" ht="15">
      <c r="A33" s="48" t="s">
        <v>142</v>
      </c>
      <c r="B33" s="48"/>
      <c r="C33" s="48"/>
      <c r="D33" s="48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2016-10-26T04:39:40Z</cp:lastPrinted>
  <dcterms:created xsi:type="dcterms:W3CDTF">2008-03-14T09:45:27Z</dcterms:created>
  <dcterms:modified xsi:type="dcterms:W3CDTF">2018-04-17T12:43:13Z</dcterms:modified>
  <cp:category/>
  <cp:version/>
  <cp:contentType/>
  <cp:contentStatus/>
</cp:coreProperties>
</file>