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341" windowWidth="15195" windowHeight="8700" tabRatio="456" activeTab="3"/>
  </bookViews>
  <sheets>
    <sheet name="list01" sheetId="1" r:id="rId1"/>
    <sheet name="list02" sheetId="2" r:id="rId2"/>
    <sheet name="list03" sheetId="3" r:id="rId3"/>
    <sheet name="list04" sheetId="4" r:id="rId4"/>
  </sheets>
  <definedNames>
    <definedName name="_xlnm.Print_Area" localSheetId="1">'list02'!$A$1:$D$63</definedName>
    <definedName name="_xlnm.Print_Area" localSheetId="2">'list03'!$A$1:$D$60</definedName>
  </definedNames>
  <calcPr fullCalcOnLoad="1"/>
</workbook>
</file>

<file path=xl/sharedStrings.xml><?xml version="1.0" encoding="utf-8"?>
<sst xmlns="http://schemas.openxmlformats.org/spreadsheetml/2006/main" count="365" uniqueCount="338">
  <si>
    <t>Актив</t>
  </si>
  <si>
    <t>010</t>
  </si>
  <si>
    <t>020</t>
  </si>
  <si>
    <t>011</t>
  </si>
  <si>
    <t>012</t>
  </si>
  <si>
    <t>021</t>
  </si>
  <si>
    <t>022</t>
  </si>
  <si>
    <t>040</t>
  </si>
  <si>
    <t>030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</si>
  <si>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</si>
  <si>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</si>
  <si>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</si>
  <si>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</si>
  <si>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</si>
  <si>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</si>
  <si>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</si>
  <si>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</si>
  <si>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</si>
  <si>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</si>
  <si>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</si>
  <si>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</si>
  <si>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</si>
  <si>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</si>
  <si>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</si>
  <si>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</si>
  <si>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</si>
  <si>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</si>
  <si>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</si>
  <si>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</si>
  <si>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</si>
  <si>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</si>
  <si>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</si>
  <si>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</si>
  <si>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</si>
  <si>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</si>
  <si>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</si>
  <si>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</si>
  <si>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</si>
  <si>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</si>
  <si>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</si>
  <si>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</si>
  <si>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</si>
  <si>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</si>
  <si>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</si>
  <si>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</si>
  <si>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</si>
  <si>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Пассив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</si>
  <si>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</si>
  <si>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</si>
  <si>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</si>
  <si>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</si>
  <si>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</si>
  <si>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</si>
  <si>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</si>
  <si>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</si>
  <si>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</si>
  <si>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</si>
  <si>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</si>
  <si>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</si>
  <si>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</si>
  <si>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</si>
  <si>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</si>
  <si>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</si>
  <si>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</si>
  <si>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</si>
  <si>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</si>
  <si>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</si>
  <si>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</si>
  <si>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601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</si>
  <si>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</si>
  <si>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</si>
  <si>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</si>
  <si>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</si>
  <si>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</si>
  <si>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</si>
  <si>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</si>
  <si>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</si>
  <si>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</si>
  <si>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</si>
  <si>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</si>
  <si>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</si>
  <si>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</si>
  <si>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</si>
  <si>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</si>
  <si>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</si>
  <si>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</si>
  <si>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</si>
  <si>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</si>
  <si>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</si>
  <si>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</si>
  <si>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</si>
  <si>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</si>
  <si>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</si>
  <si>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</si>
  <si>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</si>
  <si>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</si>
  <si>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</si>
  <si>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</si>
  <si>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</si>
  <si>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</si>
  <si>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</si>
  <si>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</si>
  <si>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Долгосрочные отсроченные расходы (0950, 0960, 0990)</t>
  </si>
  <si>
    <t/>
  </si>
  <si>
    <t>№</t>
  </si>
  <si>
    <t>2.1</t>
  </si>
  <si>
    <t>2.2</t>
  </si>
  <si>
    <t>2.2.1</t>
  </si>
  <si>
    <t>3</t>
  </si>
  <si>
    <t>3.1</t>
  </si>
  <si>
    <t>2.3</t>
  </si>
  <si>
    <t>2.4</t>
  </si>
  <si>
    <t>2.5</t>
  </si>
  <si>
    <t>2.2.2</t>
  </si>
  <si>
    <t>2.2.3</t>
  </si>
  <si>
    <t>2.2.4</t>
  </si>
  <si>
    <t>2.2.5</t>
  </si>
  <si>
    <t>3.2</t>
  </si>
  <si>
    <t>3.3</t>
  </si>
  <si>
    <t>3.4</t>
  </si>
  <si>
    <t>3.5</t>
  </si>
  <si>
    <t>5.1</t>
  </si>
  <si>
    <t>5.2</t>
  </si>
  <si>
    <t>5.2.1</t>
  </si>
  <si>
    <t>6</t>
  </si>
  <si>
    <t>6.1</t>
  </si>
  <si>
    <t>5.3</t>
  </si>
  <si>
    <t>5.4</t>
  </si>
  <si>
    <t>5.5</t>
  </si>
  <si>
    <t>5.6</t>
  </si>
  <si>
    <t>5.7</t>
  </si>
  <si>
    <t>5.8</t>
  </si>
  <si>
    <t>5.9</t>
  </si>
  <si>
    <t>5.10</t>
  </si>
  <si>
    <t>5.2.2</t>
  </si>
  <si>
    <t>5.2.3</t>
  </si>
  <si>
    <t>5.2.4</t>
  </si>
  <si>
    <t>5.2.5</t>
  </si>
  <si>
    <t>6.2</t>
  </si>
  <si>
    <t>6.3</t>
  </si>
  <si>
    <t>6.4</t>
  </si>
  <si>
    <t>6.5</t>
  </si>
  <si>
    <t>2.6</t>
  </si>
  <si>
    <t>2.7</t>
  </si>
  <si>
    <t>2.8</t>
  </si>
  <si>
    <t>2.9</t>
  </si>
  <si>
    <t>2.10</t>
  </si>
  <si>
    <t>2.2.6</t>
  </si>
  <si>
    <t>2.2.7</t>
  </si>
  <si>
    <t>2.2.8</t>
  </si>
  <si>
    <t>2.2.9</t>
  </si>
  <si>
    <t>2.2.10</t>
  </si>
  <si>
    <t>3.6</t>
  </si>
  <si>
    <t>3.7</t>
  </si>
  <si>
    <t>3.8</t>
  </si>
  <si>
    <t>3.9</t>
  </si>
  <si>
    <t>3.10</t>
  </si>
  <si>
    <t>5.2.6</t>
  </si>
  <si>
    <t>5.2.7</t>
  </si>
  <si>
    <t>5.2.8</t>
  </si>
  <si>
    <t>5.2.9</t>
  </si>
  <si>
    <t>5.2.10</t>
  </si>
  <si>
    <t>6.6</t>
  </si>
  <si>
    <t>6.7</t>
  </si>
  <si>
    <t>6.8</t>
  </si>
  <si>
    <t>6.9</t>
  </si>
  <si>
    <t>6.10</t>
  </si>
  <si>
    <t xml:space="preserve">    </t>
  </si>
  <si>
    <t>Ўзбекистон Республикаси Молия вазирининг 2002 йил 27 декабрдаги 140-сонли буйруғига
 1-сонли илова, ЎзР АВ томонидан 2003 й. 24 январда рўйхатга олинган N 1209</t>
  </si>
  <si>
    <t>йил</t>
  </si>
  <si>
    <t>чораги</t>
  </si>
  <si>
    <t>Корхона, ташкилот</t>
  </si>
  <si>
    <t>Ташкилий-ҳуқуқий шакли</t>
  </si>
  <si>
    <t>Тармоқ</t>
  </si>
  <si>
    <t>Мулкчилик шакли</t>
  </si>
  <si>
    <t>Вазирлик, идора ва бошқалар</t>
  </si>
  <si>
    <t>Солиқ тўловчининг идентификацион рақами</t>
  </si>
  <si>
    <t>Ўлчов бирлиги, минг сўм</t>
  </si>
  <si>
    <t>Ҳудуд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</si>
  <si>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</si>
  <si>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</si>
  <si>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</si>
  <si>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</si>
  <si>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</si>
  <si>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</si>
  <si>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СТИР</t>
  </si>
  <si>
    <t>ДБИБТ бўйича</t>
  </si>
  <si>
    <t>МхОБТ</t>
  </si>
  <si>
    <t>Жўнатилган сана</t>
  </si>
  <si>
    <t>қабул қилинган сана</t>
  </si>
  <si>
    <t>Такдим қилиш муддати</t>
  </si>
  <si>
    <t>Кўрсаткичлар номи</t>
  </si>
  <si>
    <t>Ҳисобот даври бошига</t>
  </si>
  <si>
    <t>Сатр коди</t>
  </si>
  <si>
    <t>I. Узоқ муддатли активлар</t>
  </si>
  <si>
    <t>Ҳисобот даври охирига</t>
  </si>
  <si>
    <t>Асосий воситалар:</t>
  </si>
  <si>
    <t>Бошланғич (қайта тиклаш) қиймати (0100, 0300)</t>
  </si>
  <si>
    <t>Эскириш суммаси (0200)</t>
  </si>
  <si>
    <t>қолдиқ (баланс) қиймати (сатр. 010 - 011)</t>
  </si>
  <si>
    <t>Номоддий активлар:</t>
  </si>
  <si>
    <t>Бошланғич қиймати (0400)</t>
  </si>
  <si>
    <t>Амортизация суммаси (0500)</t>
  </si>
  <si>
    <t>қолдиқ (баланс) қиймати (сатр. 020 - 021)</t>
  </si>
  <si>
    <t>Узоқ муддатли инвестициялар, жами (сатр.040+050+060+070+080)</t>
  </si>
  <si>
    <t>Қимматли қоғозлар (0610)</t>
  </si>
  <si>
    <t>Шўъба хўжалик жамиятларига инвестициялар (0620)</t>
  </si>
  <si>
    <t>қарам хўжалик жамиятларига инвестициялар (0630)</t>
  </si>
  <si>
    <t>Чет эл капитали мавжуд бўлган корхоналарга инвестициялар (0640)</t>
  </si>
  <si>
    <t>Бошқа узоқ муддатли инвестициялар (0690)</t>
  </si>
  <si>
    <t>Ўрнатиладиган асбоб-ускуналар (0700)</t>
  </si>
  <si>
    <t>Капитал қўйилмалар (0800)</t>
  </si>
  <si>
    <t>Узоқ муддатли дебиторлик қарзлари (0910,0920,0930,0940)</t>
  </si>
  <si>
    <t>I бўлим бўйича жами (сатр.012+022+030+090+100+110+120)</t>
  </si>
  <si>
    <t>II. Жорий активлар</t>
  </si>
  <si>
    <t>Товар-моддий захиралари, жами (сатр.150+160+170+180)</t>
  </si>
  <si>
    <t>Ишлаб чиқариш захиралари (1000, 1100, 1500, 1600)</t>
  </si>
  <si>
    <t>Тугалланмаган ишлаб чиқариш (2000, 2100, 2300, 2700)</t>
  </si>
  <si>
    <t>Тайёр маҳсулот (2800)</t>
  </si>
  <si>
    <t>Товарлар (2900 дан 2980 нинг айирмаси)</t>
  </si>
  <si>
    <t>Келгуси давр харажатлари (3100)</t>
  </si>
  <si>
    <t>Кечиктирилган харажатлар (3200)</t>
  </si>
  <si>
    <t>Дебиторлар, жами (сатр. 220+240+250+260+270+280+290+300+310)</t>
  </si>
  <si>
    <t>шундан: муддати ўтган*</t>
  </si>
  <si>
    <t>Харидор ва буюртмачиларнинг қарзи (4000 дан 4900 нинг айирмаси)</t>
  </si>
  <si>
    <t>Ажратилган бўлинмаларнинг қарзи (4110)</t>
  </si>
  <si>
    <t>Шўъба ва қарам хўжалик жамиятларнинг қарзи (4120)</t>
  </si>
  <si>
    <t>Ходимларга берилган бўнаклар (4200)</t>
  </si>
  <si>
    <t>Мол етказиб берувчилар ва пудратчиларга берилган бўнаклар (4300)</t>
  </si>
  <si>
    <t>Бюджетга солиқлар ва бошқа мажбурий тўловлар бўйича бўнак тўловлари (4400)</t>
  </si>
  <si>
    <t>Таъсисчиларнинг устав капиталига улушлар бўйича қарзи (4600)</t>
  </si>
  <si>
    <t>Ходимларнинг бошқа операциялар бўйича қарзи (4700)</t>
  </si>
  <si>
    <t>Бошқа дебиторлик қарзлари (4800)</t>
  </si>
  <si>
    <t>Пул маблағлари, жами (сатр.330+340+350+360), шу жумладан:</t>
  </si>
  <si>
    <t>Кассадаги пул маблағлари (5000)</t>
  </si>
  <si>
    <t>Ҳисоб-китоб счётидаги пул маблағлари (5100)</t>
  </si>
  <si>
    <t>Чет эл валютасидаги пул маблағлари (5200)</t>
  </si>
  <si>
    <t>Бошқа пул маблағлари ва эквивалентлари (5500, 5600, 5700)</t>
  </si>
  <si>
    <t>қисқа муддатли инвестициялар (5800)</t>
  </si>
  <si>
    <t>Бошқа жорий активлар (5900)</t>
  </si>
  <si>
    <t>Мақсадли давлат жамғармалари ва суғурталар бўйича бўнак тўловлари (4500)</t>
  </si>
  <si>
    <t>II бўлим бўйича жами (сатр. 140+190+200+210+320+370+380)</t>
  </si>
  <si>
    <t>Баланс активи бўйича жами (сатр.130+390)</t>
  </si>
  <si>
    <t>I. Ўз маблағлари манбалари</t>
  </si>
  <si>
    <t>Устав капитали (8300)</t>
  </si>
  <si>
    <t>Қўшилган капитал (8400)</t>
  </si>
  <si>
    <t>Резерв капитали (8500)</t>
  </si>
  <si>
    <t>Сотиб олинган хусусий акциялар (8600)</t>
  </si>
  <si>
    <t>Тақсимланмаган фойда (қопланмаган зарар) (8700)</t>
  </si>
  <si>
    <t>Мақсадли тушумлар (8800)</t>
  </si>
  <si>
    <t>Келгуси давр харажатлари ва тўловлари учун захиралар (8900)</t>
  </si>
  <si>
    <t>I бўлим бўйича жами (сатр.410+420+430-440+450+460+470)</t>
  </si>
  <si>
    <t>II. Мажбуриятлар</t>
  </si>
  <si>
    <t>Узоқ муддатли мажбуриятлар, жами (сатр.500+520+530+540+550+560+570+580+590)</t>
  </si>
  <si>
    <t>шу жумладан: узоқ муддатли кредиторлик қарзлари (сатр.500+520+540+560+590)</t>
  </si>
  <si>
    <t>Мол етказиб берувчилар ва пудратчиларга узоқ муддатли қарз (7000)</t>
  </si>
  <si>
    <t>Ажратилган бўлинмаларга узоқ муддатли қарз (7110)</t>
  </si>
  <si>
    <t>Шўъба ва қарам хўжалик жамиятларга узоқ муддатли қарз (7120)</t>
  </si>
  <si>
    <t>Узоқ муддатли кечиктирилган даромадлар (7210, 7220, 7230)</t>
  </si>
  <si>
    <t>Солиқ ва бошқа мажбурий тўловлар бўйича узоқ муддатли кечиктирилган мажбуриятлар (7240)</t>
  </si>
  <si>
    <t>Бошқа узоқ муддатли кечиктирилган мажбуриятлар (7250, 7290)</t>
  </si>
  <si>
    <t>Харидорлар ва буюртмачилардан олинган бўнаклар (7300)</t>
  </si>
  <si>
    <t>Узоқ муддатли банк кредитлари (7810)</t>
  </si>
  <si>
    <t>Узоқ муддатли қарзлар (7820, 7830, 7840)</t>
  </si>
  <si>
    <t>Бошқа узоқ муддатли кредиторлик қарзлар (7900)</t>
  </si>
  <si>
    <t>Жорий мажбуриятлар, жами (сатр.610+630+640+650+660+670+680+690+700+710+ +720+730+740+750+760)</t>
  </si>
  <si>
    <t>шу жумладан: жорий кредиторлик қарзлари (сатр.610+630+650+670+680+690+ +700+710+720+760)</t>
  </si>
  <si>
    <t>шундан: муддати ўтган жорий кредиторлик қарзлари*</t>
  </si>
  <si>
    <t>Мол етказиб берувчилар ва пудратчиларга қарз (6000)</t>
  </si>
  <si>
    <t>Ажратилган бўлинмаларга қарз (6110)</t>
  </si>
  <si>
    <t>Шўъба ва қарам хўжалик жамиятларга қарз (6120)</t>
  </si>
  <si>
    <t>Кечиктирилган даромадлар (6210, 6220, 6230)</t>
  </si>
  <si>
    <t>Солиқ ва бошқа мажбурий тўловлар бўйича кечиктирилган мажбуриятлар (6240)</t>
  </si>
  <si>
    <t>Бошқа кечиктирилган мажбуриятлар (6250, 6290)</t>
  </si>
  <si>
    <t>Олинган бўнаклар (6300)</t>
  </si>
  <si>
    <t>Бюджетга тўловлар бўйича қарз (6400)</t>
  </si>
  <si>
    <t>Суғурталар бўйича қарз (6510)</t>
  </si>
  <si>
    <t>Мақсадли давлат жамғармаларига тўловлар бўйича қарз (6520)</t>
  </si>
  <si>
    <t>Таъсисчиларга бўлган қарзлар (6600)</t>
  </si>
  <si>
    <t>Меҳнатга ҳақ тўлаш бўйича қарз (6700)</t>
  </si>
  <si>
    <t>Қисқа муддатли банк кредитлари (6810)</t>
  </si>
  <si>
    <t>Қисқа муддатли қарзлар (6820, 6830, 6840)</t>
  </si>
  <si>
    <t>Узоқ муддатли мажбуриятларнинг жорий қисми (6950)</t>
  </si>
  <si>
    <t>Бошқа кредиторлик қарзлар (6950 дан ташқари 6900)</t>
  </si>
  <si>
    <t>II бўлим бўйича жами (сатр.490+600)</t>
  </si>
  <si>
    <t>Баланс пассиви бўйича жами (сатр.480+770)</t>
  </si>
  <si>
    <t>Балансдан ташқари счётларда ҳисобга олинадиган қийматликларнинг мавжудлиги тўғрисида маълумот</t>
  </si>
  <si>
    <t>Оператив ижарага олинган асосий воситалар (001)</t>
  </si>
  <si>
    <t>Масъул сақлашга қабул қилинган товар-моддий қийматликлар (002)</t>
  </si>
  <si>
    <t>Қайта ишлашга қабул қилинган материаллар (003)</t>
  </si>
  <si>
    <t>Комиссияга қабул қилинган товарлар (004)</t>
  </si>
  <si>
    <t>Ўрнатиш учун қабул қилинган ускуналар (005)</t>
  </si>
  <si>
    <t>Қатъий ҳисобот бланкалари (006)</t>
  </si>
  <si>
    <t>Тўловга қобилиятсиз дебиторларнинг зарарга ҳисобдан чиқарилган қарзи (007)</t>
  </si>
  <si>
    <t>Олинган мажбурият ва тўловларнинг таъминоти (008)</t>
  </si>
  <si>
    <t>Берилган мажбурият ва тўловларнинг таъминоти (009)</t>
  </si>
  <si>
    <t>Молиявий ижара шартномаси бўйича берилган асосий воситалар (010)</t>
  </si>
  <si>
    <t>Ссуда шартномаси бўйича олинган мулклар (011)</t>
  </si>
  <si>
    <t>Келгуси даврларда солиқ солинадиган базадан чиқариладиган харажатлар (012)</t>
  </si>
  <si>
    <t>Вақтинчалик солиқ имтиёзлари (турлари бўйича) (013)</t>
  </si>
  <si>
    <t>Фойдаланишдаги инвентар ва хўжалик жиҳозлари (014)</t>
  </si>
  <si>
    <t>*) Муддати ўтган дебиторлик ва кредиторлик қарзлари мавжуд бўлган ҳолларда уларнинг расшифровкаси Бухгалтерия балансининг иловасига мувофиқ келтирилади</t>
  </si>
  <si>
    <t>Раҳбар</t>
  </si>
  <si>
    <t>Бош ҳисобчи</t>
  </si>
  <si>
    <t>Муддати ўтган дебиторлик ва кредиторлик қарзлари расшифровкаси</t>
  </si>
  <si>
    <t>чорак</t>
  </si>
  <si>
    <t>й.</t>
  </si>
  <si>
    <t>Муддати ўтган қарздорликка эга бўлган дебитор ва кредиторлар рўйхати</t>
  </si>
  <si>
    <t>Муддати ўтган умумий қарз</t>
  </si>
  <si>
    <t>Жами</t>
  </si>
  <si>
    <t>ҳукумат қарорларига асосан олдиндан ҳақ тўла-май жўнатилган (олинган) маҳсулотлар бўйича муддати ўтган қарзлар</t>
  </si>
  <si>
    <t>давлат ресурслари ва жамғармаларидан жўнатиш кўзда тутилган хом ашё ва материаллар бўйича ўтказилган бўнак тўловлари суммаси</t>
  </si>
  <si>
    <t>шу жумладан:</t>
  </si>
  <si>
    <t>ҳукумат қарорлари бўйича кечиктирилган қарзлар</t>
  </si>
  <si>
    <t>қонунчиликка мувофиқ даъволар бўйича суд жараёнида кўриб чиқилаётган ёки хўжалик суди томонидан кредиторлардан ундириш тўғрисида қарор чиққан қарзлар суммаси</t>
  </si>
  <si>
    <t>Муддати ўтган дебиторлик қарзлари</t>
  </si>
  <si>
    <t>Муддати ўтган қарздорликка эга бўлган дебиторлар, жами</t>
  </si>
  <si>
    <t>Республика ичидаги муддати ўтган қарзлар, жами</t>
  </si>
  <si>
    <t>шу жумладан, дебиторлар номи бўйича</t>
  </si>
  <si>
    <t>Ички идоравий муддати ўтган қарзлар, жами</t>
  </si>
  <si>
    <t>шу жумладан дебиторлар номи бўйича</t>
  </si>
  <si>
    <t>Республикадан ташқаридаги муддати ўтган қарзлар,жами</t>
  </si>
  <si>
    <t>Муддати ўтган қарздорликка эга бўлган кредиторлар, жами</t>
  </si>
  <si>
    <t>шу жумладан, кредиторлар номи бўйича</t>
  </si>
  <si>
    <t>шу жумладан кредиторлар номи бўйича</t>
  </si>
  <si>
    <t>Муддати ўтган кредиторлик қарзлари</t>
  </si>
  <si>
    <t>Республикадан ташқаридаги муддати ўтган қарзлар, жами</t>
  </si>
  <si>
    <t>Бухгалтерия баланси №1 -сонли шакл</t>
  </si>
  <si>
    <t>Бухгалтерия баланси №1-сонли шакл</t>
  </si>
  <si>
    <t>Ташкилотга боғлиқ бўлмаган сабаблар бўйича вужудга келган муддати ўтган қарзлар</t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</si>
  <si>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</si>
  <si>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</si>
  <si>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</si>
  <si>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</si>
  <si>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</si>
  <si>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Дадажонов Козимжон</t>
  </si>
  <si>
    <t>АХМЕДОВ БОБИРЖОН БАХТИЯРОВИЧ</t>
  </si>
  <si>
    <t>АНДИЖОНДОНМАХСУЛОТ  АКЦИЯДОРЛИК ЖАМИЯТИ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</si>
</sst>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_-* #,##0.00_р_._-;\-* #,##0.00_р_._-;_-* &quot;&quot;??_р_._-;_-@_-"/>
    <numFmt numFmtId="166" formatCode="#,##0.00&quot;р.&quot;"/>
    <numFmt numFmtId="167" formatCode="#,##0.0_ ;[Red]\-#,##0.0\ "/>
    <numFmt numFmtId="168" formatCode="#,##0_ ;[Red]\-#,##0\ "/>
    <numFmt numFmtId="169" formatCode="0.00000000"/>
    <numFmt numFmtId="170" formatCode="0.0000000"/>
    <numFmt numFmtId="171" formatCode="0.000000"/>
    <numFmt numFmtId="172" formatCode="0.00000"/>
    <numFmt numFmtId="173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0" fillId="33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164" fontId="0" fillId="3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164" fontId="8" fillId="35" borderId="10" xfId="0" applyNumberFormat="1" applyFont="1" applyFill="1" applyBorder="1" applyAlignment="1">
      <alignment horizontal="right" vertical="center"/>
    </xf>
    <xf numFmtId="164" fontId="8" fillId="33" borderId="10" xfId="0" applyNumberFormat="1" applyFont="1" applyFill="1" applyBorder="1" applyAlignment="1">
      <alignment horizontal="right" vertical="center"/>
    </xf>
    <xf numFmtId="164" fontId="8" fillId="0" borderId="10" xfId="0" applyNumberFormat="1" applyFont="1" applyFill="1" applyBorder="1" applyAlignment="1">
      <alignment horizontal="right" vertical="center"/>
    </xf>
    <xf numFmtId="49" fontId="8" fillId="0" borderId="13" xfId="0" applyNumberFormat="1" applyFont="1" applyBorder="1" applyAlignment="1">
      <alignment horizontal="center" vertical="center"/>
    </xf>
    <xf numFmtId="164" fontId="8" fillId="33" borderId="13" xfId="0" applyNumberFormat="1" applyFont="1" applyFill="1" applyBorder="1" applyAlignment="1">
      <alignment horizontal="right" vertical="center"/>
    </xf>
    <xf numFmtId="164" fontId="8" fillId="0" borderId="10" xfId="0" applyNumberFormat="1" applyFont="1" applyBorder="1" applyAlignment="1">
      <alignment horizontal="right" vertical="center"/>
    </xf>
    <xf numFmtId="164" fontId="8" fillId="35" borderId="13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8" fillId="36" borderId="0" xfId="0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64" fontId="8" fillId="35" borderId="12" xfId="0" applyNumberFormat="1" applyFont="1" applyFill="1" applyBorder="1" applyAlignment="1">
      <alignment horizontal="right"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8" fillId="35" borderId="0" xfId="0" applyNumberFormat="1" applyFont="1" applyFill="1" applyBorder="1" applyAlignment="1">
      <alignment horizontal="right" vertical="center"/>
    </xf>
    <xf numFmtId="173" fontId="0" fillId="0" borderId="0" xfId="0" applyNumberFormat="1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0" fillId="33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4" fontId="0" fillId="34" borderId="12" xfId="0" applyNumberFormat="1" applyFont="1" applyFill="1" applyBorder="1" applyAlignment="1">
      <alignment horizontal="right" vertical="center"/>
    </xf>
    <xf numFmtId="164" fontId="0" fillId="34" borderId="16" xfId="0" applyNumberFormat="1" applyFont="1" applyFill="1" applyBorder="1" applyAlignment="1">
      <alignment horizontal="right" vertical="center"/>
    </xf>
    <xf numFmtId="164" fontId="0" fillId="34" borderId="17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33" borderId="12" xfId="0" applyNumberFormat="1" applyFont="1" applyFill="1" applyBorder="1" applyAlignment="1">
      <alignment horizontal="right" vertical="center"/>
    </xf>
    <xf numFmtId="164" fontId="0" fillId="33" borderId="16" xfId="0" applyNumberFormat="1" applyFont="1" applyFill="1" applyBorder="1" applyAlignment="1">
      <alignment horizontal="right" vertical="center"/>
    </xf>
    <xf numFmtId="164" fontId="0" fillId="33" borderId="1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64" fontId="0" fillId="0" borderId="12" xfId="0" applyNumberFormat="1" applyFont="1" applyBorder="1" applyAlignment="1">
      <alignment horizontal="right" vertical="center"/>
    </xf>
    <xf numFmtId="164" fontId="0" fillId="0" borderId="16" xfId="0" applyNumberFormat="1" applyFont="1" applyBorder="1" applyAlignment="1">
      <alignment horizontal="right" vertical="center"/>
    </xf>
    <xf numFmtId="164" fontId="0" fillId="0" borderId="17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A22" sqref="A22:H22"/>
    </sheetView>
  </sheetViews>
  <sheetFormatPr defaultColWidth="9.140625" defaultRowHeight="12.75"/>
  <cols>
    <col min="1" max="1" width="26.7109375" style="15" customWidth="1"/>
    <col min="2" max="2" width="8.00390625" style="15" customWidth="1"/>
    <col min="3" max="3" width="4.421875" style="15" customWidth="1"/>
    <col min="4" max="4" width="4.140625" style="15" customWidth="1"/>
    <col min="5" max="5" width="7.57421875" style="15" bestFit="1" customWidth="1"/>
    <col min="6" max="6" width="30.57421875" style="15" customWidth="1"/>
    <col min="7" max="7" width="14.57421875" style="15" customWidth="1"/>
    <col min="8" max="8" width="10.140625" style="20" bestFit="1" customWidth="1"/>
    <col min="9" max="16384" width="9.140625" style="15" customWidth="1"/>
  </cols>
  <sheetData>
    <row r="1" spans="1:8" ht="12.75">
      <c r="A1" s="68"/>
      <c r="B1" s="68"/>
      <c r="C1" s="68"/>
      <c r="D1" s="68"/>
      <c r="E1" s="68"/>
      <c r="F1" s="68"/>
      <c r="G1" s="68"/>
      <c r="H1" s="68"/>
    </row>
    <row r="2" spans="1:8" ht="43.5" customHeight="1">
      <c r="A2" s="71" t="s">
        <v>168</v>
      </c>
      <c r="B2" s="71"/>
      <c r="C2" s="71"/>
      <c r="D2" s="71"/>
      <c r="E2" s="71"/>
      <c r="F2" s="71"/>
      <c r="G2" s="71"/>
      <c r="H2" s="71"/>
    </row>
    <row r="3" spans="1:8" ht="12.75">
      <c r="A3" s="72" t="s">
        <v>328</v>
      </c>
      <c r="B3" s="72"/>
      <c r="C3" s="72"/>
      <c r="D3" s="72"/>
      <c r="E3" s="72"/>
      <c r="F3" s="72"/>
      <c r="G3" s="72"/>
      <c r="H3" s="72"/>
    </row>
    <row r="4" spans="1:8" ht="12.75">
      <c r="A4" s="3"/>
      <c r="B4" s="5">
        <v>2016</v>
      </c>
      <c r="C4" s="2" t="s">
        <v>169</v>
      </c>
      <c r="D4" s="5">
        <v>2</v>
      </c>
      <c r="E4" s="66" t="s">
        <v>170</v>
      </c>
      <c r="F4" s="66"/>
      <c r="G4" s="67"/>
      <c r="H4" s="28"/>
    </row>
    <row r="5" spans="1:8" ht="12.75">
      <c r="A5" s="69" t="s">
        <v>180</v>
      </c>
      <c r="B5" s="69"/>
      <c r="C5" s="69"/>
      <c r="D5" s="69"/>
      <c r="E5" s="69"/>
      <c r="F5" s="69"/>
      <c r="G5" s="70"/>
      <c r="H5" s="21" t="s">
        <v>103</v>
      </c>
    </row>
    <row r="6" spans="1:8" ht="12.75">
      <c r="A6" s="64"/>
      <c r="B6" s="64"/>
      <c r="C6" s="64"/>
      <c r="D6" s="64"/>
      <c r="E6" s="64"/>
      <c r="F6" s="64"/>
      <c r="G6" s="64"/>
      <c r="H6" s="64"/>
    </row>
    <row r="7" spans="1:8" ht="12.75">
      <c r="A7" s="4" t="s">
        <v>171</v>
      </c>
      <c r="B7" s="65" t="s">
        <v>337</v>
      </c>
      <c r="C7" s="65"/>
      <c r="D7" s="65"/>
      <c r="E7" s="65"/>
      <c r="F7" s="65"/>
      <c r="G7" s="6" t="s">
        <v>181</v>
      </c>
      <c r="H7" s="22">
        <v>5936226</v>
      </c>
    </row>
    <row r="8" spans="1:8" ht="12.75">
      <c r="A8" s="64"/>
      <c r="B8" s="64"/>
      <c r="C8" s="64"/>
      <c r="D8" s="64"/>
      <c r="E8" s="64"/>
      <c r="F8" s="64"/>
      <c r="G8" s="64"/>
      <c r="H8" s="64"/>
    </row>
    <row r="9" spans="1:8" ht="12.75">
      <c r="A9" s="4" t="s">
        <v>173</v>
      </c>
      <c r="B9" s="65" t="s">
        <v>330</v>
      </c>
      <c r="C9" s="65"/>
      <c r="D9" s="65"/>
      <c r="E9" s="65"/>
      <c r="F9" s="65"/>
      <c r="G9" s="3" t="s">
        <v>182</v>
      </c>
      <c r="H9" s="23">
        <v>19211</v>
      </c>
    </row>
    <row r="10" spans="1:8" ht="12.75">
      <c r="A10" s="64"/>
      <c r="B10" s="64"/>
      <c r="C10" s="64"/>
      <c r="D10" s="64"/>
      <c r="E10" s="64"/>
      <c r="F10" s="64"/>
      <c r="G10" s="64"/>
      <c r="H10" s="64"/>
    </row>
    <row r="11" spans="1:8" ht="12.75">
      <c r="A11" s="4" t="s">
        <v>172</v>
      </c>
      <c r="B11" s="65"/>
      <c r="C11" s="65"/>
      <c r="D11" s="65"/>
      <c r="E11" s="65"/>
      <c r="F11" s="65"/>
      <c r="G11" s="6" t="s">
        <v>183</v>
      </c>
      <c r="H11" s="23">
        <v>1150</v>
      </c>
    </row>
    <row r="12" spans="1:8" ht="12.75">
      <c r="A12" s="64"/>
      <c r="B12" s="64"/>
      <c r="C12" s="64"/>
      <c r="D12" s="64"/>
      <c r="E12" s="64"/>
      <c r="F12" s="64"/>
      <c r="G12" s="64"/>
      <c r="H12" s="64"/>
    </row>
    <row r="13" spans="1:8" ht="12.75">
      <c r="A13" s="4" t="s">
        <v>174</v>
      </c>
      <c r="B13" s="65" t="s">
        <v>331</v>
      </c>
      <c r="C13" s="65"/>
      <c r="D13" s="65"/>
      <c r="E13" s="65"/>
      <c r="F13" s="65"/>
      <c r="G13" s="6" t="s">
        <v>184</v>
      </c>
      <c r="H13" s="23">
        <v>144</v>
      </c>
    </row>
    <row r="14" spans="1:8" ht="12.75">
      <c r="A14" s="64"/>
      <c r="B14" s="64"/>
      <c r="C14" s="64"/>
      <c r="D14" s="64"/>
      <c r="E14" s="64"/>
      <c r="F14" s="64"/>
      <c r="G14" s="64"/>
      <c r="H14" s="64"/>
    </row>
    <row r="15" spans="1:8" ht="25.5">
      <c r="A15" s="4" t="s">
        <v>175</v>
      </c>
      <c r="B15" s="65" t="s">
        <v>332</v>
      </c>
      <c r="C15" s="65"/>
      <c r="D15" s="65"/>
      <c r="E15" s="65"/>
      <c r="F15" s="65"/>
      <c r="G15" s="6" t="s">
        <v>186</v>
      </c>
      <c r="H15" s="23">
        <v>8114</v>
      </c>
    </row>
    <row r="16" spans="1:8" ht="12.75">
      <c r="A16" s="64"/>
      <c r="B16" s="64"/>
      <c r="C16" s="64"/>
      <c r="D16" s="64"/>
      <c r="E16" s="64"/>
      <c r="F16" s="64"/>
      <c r="G16" s="64"/>
      <c r="H16" s="64"/>
    </row>
    <row r="17" spans="1:8" ht="12.75">
      <c r="A17" s="66" t="s">
        <v>176</v>
      </c>
      <c r="B17" s="66"/>
      <c r="C17" s="66"/>
      <c r="D17" s="66"/>
      <c r="E17" s="66"/>
      <c r="F17" s="66"/>
      <c r="G17" s="6" t="s">
        <v>185</v>
      </c>
      <c r="H17" s="23">
        <v>200230721</v>
      </c>
    </row>
    <row r="18" spans="1:8" ht="12.75">
      <c r="A18" s="64"/>
      <c r="B18" s="64"/>
      <c r="C18" s="64"/>
      <c r="D18" s="64"/>
      <c r="E18" s="64"/>
      <c r="F18" s="64"/>
      <c r="G18" s="64"/>
      <c r="H18" s="64"/>
    </row>
    <row r="19" spans="1:8" ht="12.75">
      <c r="A19" s="4" t="s">
        <v>178</v>
      </c>
      <c r="B19" s="65" t="s">
        <v>333</v>
      </c>
      <c r="C19" s="65"/>
      <c r="D19" s="65"/>
      <c r="E19" s="65"/>
      <c r="F19" s="65"/>
      <c r="G19" s="6" t="s">
        <v>187</v>
      </c>
      <c r="H19" s="23">
        <v>1703401</v>
      </c>
    </row>
    <row r="20" spans="1:8" ht="12.75">
      <c r="A20" s="64"/>
      <c r="B20" s="64"/>
      <c r="C20" s="64"/>
      <c r="D20" s="64"/>
      <c r="E20" s="64"/>
      <c r="F20" s="64"/>
      <c r="G20" s="64"/>
      <c r="H20" s="64"/>
    </row>
    <row r="21" spans="1:8" ht="25.5">
      <c r="A21" s="4" t="s">
        <v>179</v>
      </c>
      <c r="B21" s="65" t="s">
        <v>334</v>
      </c>
      <c r="C21" s="65"/>
      <c r="D21" s="65"/>
      <c r="E21" s="65"/>
      <c r="F21" s="65"/>
      <c r="G21" s="6" t="s">
        <v>188</v>
      </c>
      <c r="H21" s="24">
        <v>42575</v>
      </c>
    </row>
    <row r="22" spans="1:8" ht="12.75">
      <c r="A22" s="64"/>
      <c r="B22" s="64"/>
      <c r="C22" s="64"/>
      <c r="D22" s="64"/>
      <c r="E22" s="64"/>
      <c r="F22" s="64"/>
      <c r="G22" s="64"/>
      <c r="H22" s="64"/>
    </row>
    <row r="23" spans="1:8" ht="25.5">
      <c r="A23" s="66" t="s">
        <v>177</v>
      </c>
      <c r="B23" s="66"/>
      <c r="C23" s="66"/>
      <c r="D23" s="66"/>
      <c r="E23" s="66"/>
      <c r="F23" s="66"/>
      <c r="G23" s="3" t="s">
        <v>189</v>
      </c>
      <c r="H23" s="24"/>
    </row>
    <row r="24" spans="1:8" ht="12.75">
      <c r="A24" s="64"/>
      <c r="B24" s="64"/>
      <c r="C24" s="64"/>
      <c r="D24" s="64"/>
      <c r="E24" s="64"/>
      <c r="F24" s="64"/>
      <c r="G24" s="64"/>
      <c r="H24" s="64"/>
    </row>
    <row r="25" spans="1:8" ht="25.5">
      <c r="A25" s="64"/>
      <c r="B25" s="64"/>
      <c r="C25" s="64"/>
      <c r="D25" s="64"/>
      <c r="E25" s="64"/>
      <c r="F25" s="64"/>
      <c r="G25" s="3" t="s">
        <v>190</v>
      </c>
      <c r="H25" s="24"/>
    </row>
    <row r="26" ht="12.75">
      <c r="A26" s="15" t="s">
        <v>167</v>
      </c>
    </row>
  </sheetData>
  <sheetProtection/>
  <mergeCells count="25">
    <mergeCell ref="A1:H1"/>
    <mergeCell ref="A5:G5"/>
    <mergeCell ref="B7:F7"/>
    <mergeCell ref="A2:H2"/>
    <mergeCell ref="A3:H3"/>
    <mergeCell ref="A18:H18"/>
    <mergeCell ref="A8:H8"/>
    <mergeCell ref="A6:H6"/>
    <mergeCell ref="E4:G4"/>
    <mergeCell ref="B9:F9"/>
    <mergeCell ref="A17:F17"/>
    <mergeCell ref="B11:F11"/>
    <mergeCell ref="A16:H16"/>
    <mergeCell ref="A14:H14"/>
    <mergeCell ref="A12:H12"/>
    <mergeCell ref="A10:H10"/>
    <mergeCell ref="B13:F13"/>
    <mergeCell ref="B15:F15"/>
    <mergeCell ref="A25:F25"/>
    <mergeCell ref="B21:F21"/>
    <mergeCell ref="A23:F23"/>
    <mergeCell ref="B19:F19"/>
    <mergeCell ref="A24:H24"/>
    <mergeCell ref="A22:H22"/>
    <mergeCell ref="A20:H20"/>
  </mergeCells>
  <printOptions horizontalCentered="1"/>
  <pageMargins left="0.85" right="0.1968503937007874" top="0.93" bottom="0.1968503937007874" header="0.1968503937007874" footer="0.1968503937007874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view="pageBreakPreview" zoomScaleSheetLayoutView="100" zoomScalePageLayoutView="0" workbookViewId="0" topLeftCell="B1">
      <selection activeCell="E7" sqref="E7:Y70"/>
    </sheetView>
  </sheetViews>
  <sheetFormatPr defaultColWidth="9.140625" defaultRowHeight="12.75"/>
  <cols>
    <col min="1" max="1" width="96.8515625" style="30" bestFit="1" customWidth="1"/>
    <col min="2" max="2" width="6.00390625" style="30" customWidth="1"/>
    <col min="3" max="3" width="18.00390625" style="30" customWidth="1"/>
    <col min="4" max="4" width="18.28125" style="30" customWidth="1"/>
    <col min="5" max="5" width="16.57421875" style="30" customWidth="1"/>
    <col min="6" max="6" width="15.57421875" style="30" bestFit="1" customWidth="1"/>
    <col min="7" max="7" width="17.28125" style="30" bestFit="1" customWidth="1"/>
    <col min="8" max="16384" width="9.140625" style="30" customWidth="1"/>
  </cols>
  <sheetData>
    <row r="1" spans="1:4" ht="15">
      <c r="A1" s="73" t="s">
        <v>327</v>
      </c>
      <c r="B1" s="73"/>
      <c r="C1" s="73"/>
      <c r="D1" s="73"/>
    </row>
    <row r="2" spans="1:4" ht="45">
      <c r="A2" s="31" t="s">
        <v>191</v>
      </c>
      <c r="B2" s="32" t="s">
        <v>193</v>
      </c>
      <c r="C2" s="32" t="s">
        <v>192</v>
      </c>
      <c r="D2" s="32" t="s">
        <v>195</v>
      </c>
    </row>
    <row r="3" spans="1:4" ht="14.25">
      <c r="A3" s="33">
        <v>1</v>
      </c>
      <c r="B3" s="34">
        <v>2</v>
      </c>
      <c r="C3" s="34">
        <v>3</v>
      </c>
      <c r="D3" s="34">
        <v>4</v>
      </c>
    </row>
    <row r="4" spans="1:4" ht="15">
      <c r="A4" s="31" t="s">
        <v>0</v>
      </c>
      <c r="B4" s="35" t="s">
        <v>103</v>
      </c>
      <c r="C4" s="36"/>
      <c r="D4" s="36"/>
    </row>
    <row r="5" spans="1:4" ht="15">
      <c r="A5" s="31" t="s">
        <v>194</v>
      </c>
      <c r="B5" s="35" t="s">
        <v>103</v>
      </c>
      <c r="C5" s="36"/>
      <c r="D5" s="36"/>
    </row>
    <row r="6" spans="1:4" ht="15">
      <c r="A6" s="31" t="s">
        <v>196</v>
      </c>
      <c r="B6" s="35" t="s">
        <v>103</v>
      </c>
      <c r="C6" s="36"/>
      <c r="D6" s="36"/>
    </row>
    <row r="7" spans="1:4" ht="18" customHeight="1">
      <c r="A7" s="37" t="s">
        <v>197</v>
      </c>
      <c r="B7" s="35" t="s">
        <v>1</v>
      </c>
      <c r="C7" s="38">
        <v>11079514</v>
      </c>
      <c r="D7" s="38">
        <v>12428733</v>
      </c>
    </row>
    <row r="8" spans="1:5" ht="18" customHeight="1">
      <c r="A8" s="37" t="s">
        <v>198</v>
      </c>
      <c r="B8" s="35" t="s">
        <v>3</v>
      </c>
      <c r="C8" s="38">
        <v>7423625</v>
      </c>
      <c r="D8" s="38">
        <v>7691897</v>
      </c>
      <c r="E8" s="51"/>
    </row>
    <row r="9" spans="1:4" ht="18" customHeight="1">
      <c r="A9" s="37" t="s">
        <v>199</v>
      </c>
      <c r="B9" s="35" t="s">
        <v>4</v>
      </c>
      <c r="C9" s="39">
        <f>C7-C8</f>
        <v>3655889</v>
      </c>
      <c r="D9" s="39">
        <f>D7-D8</f>
        <v>4736836</v>
      </c>
    </row>
    <row r="10" spans="1:4" ht="18" customHeight="1">
      <c r="A10" s="37" t="s">
        <v>200</v>
      </c>
      <c r="B10" s="35" t="s">
        <v>103</v>
      </c>
      <c r="C10" s="40"/>
      <c r="D10" s="40"/>
    </row>
    <row r="11" spans="1:4" ht="18" customHeight="1">
      <c r="A11" s="37" t="s">
        <v>201</v>
      </c>
      <c r="B11" s="35" t="s">
        <v>2</v>
      </c>
      <c r="C11" s="38"/>
      <c r="D11" s="38"/>
    </row>
    <row r="12" spans="1:4" ht="18" customHeight="1">
      <c r="A12" s="37" t="s">
        <v>202</v>
      </c>
      <c r="B12" s="35" t="s">
        <v>5</v>
      </c>
      <c r="C12" s="38"/>
      <c r="D12" s="38"/>
    </row>
    <row r="13" spans="1:4" ht="18" customHeight="1">
      <c r="A13" s="37" t="s">
        <v>203</v>
      </c>
      <c r="B13" s="35" t="s">
        <v>6</v>
      </c>
      <c r="C13" s="39"/>
      <c r="D13" s="39"/>
    </row>
    <row r="14" spans="1:4" ht="18" customHeight="1">
      <c r="A14" s="37" t="s">
        <v>204</v>
      </c>
      <c r="B14" s="41" t="s">
        <v>8</v>
      </c>
      <c r="C14" s="42">
        <f>C15+C16+C17+C18+C19</f>
        <v>11045059</v>
      </c>
      <c r="D14" s="42">
        <f>D15+D16+D17+D18+D19</f>
        <v>10918431</v>
      </c>
    </row>
    <row r="15" spans="1:4" ht="18" customHeight="1">
      <c r="A15" s="37" t="s">
        <v>205</v>
      </c>
      <c r="B15" s="35" t="s">
        <v>7</v>
      </c>
      <c r="C15" s="38">
        <f>20008+591+317947</f>
        <v>338546</v>
      </c>
      <c r="D15" s="38">
        <f>20008+591+317947</f>
        <v>338546</v>
      </c>
    </row>
    <row r="16" spans="1:5" ht="18" customHeight="1">
      <c r="A16" s="37" t="s">
        <v>206</v>
      </c>
      <c r="B16" s="35" t="s">
        <v>9</v>
      </c>
      <c r="C16" s="38">
        <f>170295+9697939+833279</f>
        <v>10701513</v>
      </c>
      <c r="D16" s="38">
        <f>232795+9508811+833279</f>
        <v>10574885</v>
      </c>
      <c r="E16" s="51"/>
    </row>
    <row r="17" spans="1:4" ht="18" customHeight="1">
      <c r="A17" s="37" t="s">
        <v>207</v>
      </c>
      <c r="B17" s="35" t="s">
        <v>10</v>
      </c>
      <c r="C17" s="38"/>
      <c r="D17" s="38"/>
    </row>
    <row r="18" spans="1:4" ht="18" customHeight="1">
      <c r="A18" s="37" t="s">
        <v>208</v>
      </c>
      <c r="B18" s="35" t="s">
        <v>11</v>
      </c>
      <c r="C18" s="38"/>
      <c r="D18" s="38"/>
    </row>
    <row r="19" spans="1:5" ht="18" customHeight="1">
      <c r="A19" s="37" t="s">
        <v>209</v>
      </c>
      <c r="B19" s="35" t="s">
        <v>12</v>
      </c>
      <c r="C19" s="38">
        <v>5000</v>
      </c>
      <c r="D19" s="38">
        <v>5000</v>
      </c>
      <c r="E19" s="51"/>
    </row>
    <row r="20" spans="1:4" ht="18" customHeight="1">
      <c r="A20" s="37" t="s">
        <v>210</v>
      </c>
      <c r="B20" s="35" t="s">
        <v>13</v>
      </c>
      <c r="C20" s="38">
        <v>11656</v>
      </c>
      <c r="D20" s="38">
        <v>12204</v>
      </c>
    </row>
    <row r="21" spans="1:4" ht="18" customHeight="1">
      <c r="A21" s="37" t="s">
        <v>211</v>
      </c>
      <c r="B21" s="35" t="s">
        <v>14</v>
      </c>
      <c r="C21" s="38">
        <v>750126</v>
      </c>
      <c r="D21" s="38">
        <v>1477004</v>
      </c>
    </row>
    <row r="22" spans="1:4" ht="18" customHeight="1">
      <c r="A22" s="37" t="s">
        <v>212</v>
      </c>
      <c r="B22" s="35" t="s">
        <v>15</v>
      </c>
      <c r="C22" s="38">
        <v>1157568</v>
      </c>
      <c r="D22" s="38">
        <v>5397526</v>
      </c>
    </row>
    <row r="23" spans="1:4" ht="18" customHeight="1">
      <c r="A23" s="37" t="s">
        <v>102</v>
      </c>
      <c r="B23" s="35" t="s">
        <v>16</v>
      </c>
      <c r="C23" s="38"/>
      <c r="D23" s="38"/>
    </row>
    <row r="24" spans="1:4" ht="18" customHeight="1">
      <c r="A24" s="37" t="s">
        <v>213</v>
      </c>
      <c r="B24" s="35" t="s">
        <v>17</v>
      </c>
      <c r="C24" s="39">
        <f>C9+C13+C14+C20+C21+C22+C23</f>
        <v>16620298</v>
      </c>
      <c r="D24" s="39">
        <f>D9+D13+D14+D20+D21+D22+D23</f>
        <v>22542001</v>
      </c>
    </row>
    <row r="25" spans="1:4" ht="18" customHeight="1">
      <c r="A25" s="31" t="s">
        <v>214</v>
      </c>
      <c r="B25" s="35" t="s">
        <v>103</v>
      </c>
      <c r="C25" s="43"/>
      <c r="D25" s="43"/>
    </row>
    <row r="26" spans="1:4" ht="18" customHeight="1">
      <c r="A26" s="37" t="s">
        <v>215</v>
      </c>
      <c r="B26" s="35" t="s">
        <v>18</v>
      </c>
      <c r="C26" s="42">
        <f>C27+C28+C29+C30</f>
        <v>93639921</v>
      </c>
      <c r="D26" s="42">
        <f>D27+D28+D29+D30</f>
        <v>118260228</v>
      </c>
    </row>
    <row r="27" spans="1:7" ht="18" customHeight="1">
      <c r="A27" s="37" t="s">
        <v>216</v>
      </c>
      <c r="B27" s="35" t="s">
        <v>19</v>
      </c>
      <c r="C27" s="38">
        <f>49623492+432985+41002029+1266056</f>
        <v>92324562</v>
      </c>
      <c r="D27" s="38">
        <f>72478969+502825+39728435+1652076+3545183</f>
        <v>117907488</v>
      </c>
      <c r="E27" s="55"/>
      <c r="G27" s="51"/>
    </row>
    <row r="28" spans="1:5" ht="18" customHeight="1">
      <c r="A28" s="37" t="s">
        <v>217</v>
      </c>
      <c r="B28" s="35" t="s">
        <v>20</v>
      </c>
      <c r="C28" s="38"/>
      <c r="D28" s="38"/>
      <c r="E28" s="51"/>
    </row>
    <row r="29" spans="1:4" ht="18" customHeight="1">
      <c r="A29" s="37" t="s">
        <v>218</v>
      </c>
      <c r="B29" s="35" t="s">
        <v>21</v>
      </c>
      <c r="C29" s="38">
        <v>1315158</v>
      </c>
      <c r="D29" s="38">
        <f>345823-62</f>
        <v>345761</v>
      </c>
    </row>
    <row r="30" spans="1:4" ht="18" customHeight="1">
      <c r="A30" s="37" t="s">
        <v>219</v>
      </c>
      <c r="B30" s="35" t="s">
        <v>22</v>
      </c>
      <c r="C30" s="38">
        <v>201</v>
      </c>
      <c r="D30" s="38">
        <v>6979</v>
      </c>
    </row>
    <row r="31" spans="1:4" ht="18" customHeight="1">
      <c r="A31" s="37" t="s">
        <v>220</v>
      </c>
      <c r="B31" s="35" t="s">
        <v>23</v>
      </c>
      <c r="C31" s="38"/>
      <c r="D31" s="38"/>
    </row>
    <row r="32" spans="1:4" ht="18" customHeight="1">
      <c r="A32" s="37" t="s">
        <v>221</v>
      </c>
      <c r="B32" s="35" t="s">
        <v>24</v>
      </c>
      <c r="C32" s="38"/>
      <c r="D32" s="38"/>
    </row>
    <row r="33" spans="1:4" ht="18" customHeight="1">
      <c r="A33" s="37" t="s">
        <v>222</v>
      </c>
      <c r="B33" s="35" t="s">
        <v>25</v>
      </c>
      <c r="C33" s="39">
        <f>C35+C37+C38+C39+C40+C41+C42+C43+C44</f>
        <v>81340810</v>
      </c>
      <c r="D33" s="39">
        <f>D35+D37+D38+D39+D40+D41+D42+D43+D44</f>
        <v>40450668</v>
      </c>
    </row>
    <row r="34" spans="1:4" ht="18" customHeight="1">
      <c r="A34" s="37" t="s">
        <v>223</v>
      </c>
      <c r="B34" s="35" t="s">
        <v>26</v>
      </c>
      <c r="C34" s="38"/>
      <c r="D34" s="38"/>
    </row>
    <row r="35" spans="1:4" ht="18" customHeight="1">
      <c r="A35" s="37" t="s">
        <v>224</v>
      </c>
      <c r="B35" s="35" t="s">
        <v>27</v>
      </c>
      <c r="C35" s="38">
        <v>710712</v>
      </c>
      <c r="D35" s="38">
        <v>731083</v>
      </c>
    </row>
    <row r="36" spans="1:4" ht="18" customHeight="1">
      <c r="A36" s="37" t="s">
        <v>225</v>
      </c>
      <c r="B36" s="35" t="s">
        <v>28</v>
      </c>
      <c r="C36" s="38"/>
      <c r="D36" s="38"/>
    </row>
    <row r="37" spans="1:4" ht="18" customHeight="1">
      <c r="A37" s="37" t="s">
        <v>226</v>
      </c>
      <c r="B37" s="35" t="s">
        <v>29</v>
      </c>
      <c r="C37" s="38">
        <v>68944399</v>
      </c>
      <c r="D37" s="38">
        <v>23887120</v>
      </c>
    </row>
    <row r="38" spans="1:6" ht="18" customHeight="1">
      <c r="A38" s="37" t="s">
        <v>227</v>
      </c>
      <c r="B38" s="35" t="s">
        <v>30</v>
      </c>
      <c r="C38" s="38"/>
      <c r="D38" s="38">
        <v>0</v>
      </c>
      <c r="F38" s="51"/>
    </row>
    <row r="39" spans="1:4" ht="18" customHeight="1">
      <c r="A39" s="37" t="s">
        <v>228</v>
      </c>
      <c r="B39" s="35" t="s">
        <v>31</v>
      </c>
      <c r="C39" s="38">
        <v>11319764</v>
      </c>
      <c r="D39" s="38">
        <v>15409575</v>
      </c>
    </row>
    <row r="40" spans="1:6" ht="18" customHeight="1">
      <c r="A40" s="37" t="s">
        <v>229</v>
      </c>
      <c r="B40" s="35" t="s">
        <v>32</v>
      </c>
      <c r="C40" s="38">
        <f>306511-188640</f>
        <v>117871</v>
      </c>
      <c r="D40" s="38">
        <f>172634-100160</f>
        <v>72474</v>
      </c>
      <c r="E40" s="51"/>
      <c r="F40" s="51"/>
    </row>
    <row r="41" spans="1:6" ht="18" customHeight="1">
      <c r="A41" s="37" t="s">
        <v>240</v>
      </c>
      <c r="B41" s="35" t="s">
        <v>33</v>
      </c>
      <c r="C41" s="44">
        <f>140000-138000</f>
        <v>2000</v>
      </c>
      <c r="D41" s="44">
        <v>100160</v>
      </c>
      <c r="F41" s="51"/>
    </row>
    <row r="42" spans="1:6" ht="18" customHeight="1">
      <c r="A42" s="37" t="s">
        <v>230</v>
      </c>
      <c r="B42" s="35" t="s">
        <v>34</v>
      </c>
      <c r="C42" s="38"/>
      <c r="D42" s="38"/>
      <c r="F42" s="51"/>
    </row>
    <row r="43" spans="1:4" ht="18" customHeight="1">
      <c r="A43" s="37" t="s">
        <v>231</v>
      </c>
      <c r="B43" s="35" t="s">
        <v>35</v>
      </c>
      <c r="C43" s="38">
        <v>246064</v>
      </c>
      <c r="D43" s="38">
        <v>250256</v>
      </c>
    </row>
    <row r="44" spans="1:4" ht="18" customHeight="1">
      <c r="A44" s="37" t="s">
        <v>232</v>
      </c>
      <c r="B44" s="35" t="s">
        <v>36</v>
      </c>
      <c r="C44" s="38"/>
      <c r="D44" s="38"/>
    </row>
    <row r="45" spans="1:4" ht="18" customHeight="1">
      <c r="A45" s="37" t="s">
        <v>233</v>
      </c>
      <c r="B45" s="35" t="s">
        <v>37</v>
      </c>
      <c r="C45" s="39">
        <f>+C46+C47+C48+C49</f>
        <v>390215</v>
      </c>
      <c r="D45" s="39">
        <f>+D46+D47+D48+D49</f>
        <v>5628653</v>
      </c>
    </row>
    <row r="46" spans="1:4" ht="18" customHeight="1">
      <c r="A46" s="37" t="s">
        <v>234</v>
      </c>
      <c r="B46" s="35" t="s">
        <v>38</v>
      </c>
      <c r="C46" s="38"/>
      <c r="D46" s="38">
        <v>90</v>
      </c>
    </row>
    <row r="47" spans="1:4" ht="18" customHeight="1">
      <c r="A47" s="37" t="s">
        <v>235</v>
      </c>
      <c r="B47" s="35" t="s">
        <v>39</v>
      </c>
      <c r="C47" s="38">
        <v>35077</v>
      </c>
      <c r="D47" s="38">
        <v>17030</v>
      </c>
    </row>
    <row r="48" spans="1:4" ht="18" customHeight="1">
      <c r="A48" s="37" t="s">
        <v>236</v>
      </c>
      <c r="B48" s="35" t="s">
        <v>40</v>
      </c>
      <c r="C48" s="38"/>
      <c r="D48" s="38"/>
    </row>
    <row r="49" spans="1:4" ht="18" customHeight="1">
      <c r="A49" s="37" t="s">
        <v>237</v>
      </c>
      <c r="B49" s="35" t="s">
        <v>41</v>
      </c>
      <c r="C49" s="38">
        <f>313681+9146+25041+1826+1523+3420+1+500</f>
        <v>355138</v>
      </c>
      <c r="D49" s="38">
        <f>10000+5601533</f>
        <v>5611533</v>
      </c>
    </row>
    <row r="50" spans="1:4" ht="18" customHeight="1">
      <c r="A50" s="37" t="s">
        <v>238</v>
      </c>
      <c r="B50" s="35" t="s">
        <v>42</v>
      </c>
      <c r="C50" s="38"/>
      <c r="D50" s="38"/>
    </row>
    <row r="51" spans="1:4" ht="18" customHeight="1">
      <c r="A51" s="37" t="s">
        <v>239</v>
      </c>
      <c r="B51" s="35" t="s">
        <v>43</v>
      </c>
      <c r="C51" s="38"/>
      <c r="D51" s="38"/>
    </row>
    <row r="52" spans="1:5" ht="18" customHeight="1">
      <c r="A52" s="37" t="s">
        <v>241</v>
      </c>
      <c r="B52" s="35" t="s">
        <v>44</v>
      </c>
      <c r="C52" s="39">
        <f>+C26+C31+C32+C33+C45+C50+C51</f>
        <v>175370946</v>
      </c>
      <c r="D52" s="39">
        <f>+D26+D31+D32+D33+D45+D50+D51</f>
        <v>164339549</v>
      </c>
      <c r="E52" s="45"/>
    </row>
    <row r="53" spans="1:4" ht="18" customHeight="1">
      <c r="A53" s="37" t="s">
        <v>242</v>
      </c>
      <c r="B53" s="35" t="s">
        <v>45</v>
      </c>
      <c r="C53" s="39">
        <f>+C24+C52</f>
        <v>191991244</v>
      </c>
      <c r="D53" s="39">
        <f>+D24+D52</f>
        <v>186881550</v>
      </c>
    </row>
    <row r="54" spans="1:7" ht="18" customHeight="1">
      <c r="A54" s="46" t="s">
        <v>46</v>
      </c>
      <c r="B54" s="35" t="s">
        <v>103</v>
      </c>
      <c r="C54" s="43"/>
      <c r="D54" s="43"/>
      <c r="G54" s="54"/>
    </row>
    <row r="55" spans="1:4" ht="18" customHeight="1">
      <c r="A55" s="46" t="s">
        <v>243</v>
      </c>
      <c r="B55" s="35" t="s">
        <v>103</v>
      </c>
      <c r="C55" s="43"/>
      <c r="D55" s="43"/>
    </row>
    <row r="56" spans="1:4" ht="18" customHeight="1">
      <c r="A56" s="37" t="s">
        <v>244</v>
      </c>
      <c r="B56" s="35" t="s">
        <v>47</v>
      </c>
      <c r="C56" s="38">
        <v>700000</v>
      </c>
      <c r="D56" s="38">
        <v>700000</v>
      </c>
    </row>
    <row r="57" spans="1:4" ht="18" customHeight="1">
      <c r="A57" s="37" t="s">
        <v>245</v>
      </c>
      <c r="B57" s="35" t="s">
        <v>48</v>
      </c>
      <c r="C57" s="38">
        <v>119533</v>
      </c>
      <c r="D57" s="38">
        <v>119533</v>
      </c>
    </row>
    <row r="58" spans="1:5" ht="18" customHeight="1">
      <c r="A58" s="37" t="s">
        <v>246</v>
      </c>
      <c r="B58" s="35" t="s">
        <v>49</v>
      </c>
      <c r="C58" s="38">
        <v>570405</v>
      </c>
      <c r="D58" s="38">
        <v>359824</v>
      </c>
      <c r="E58" s="51"/>
    </row>
    <row r="59" spans="1:4" ht="18" customHeight="1">
      <c r="A59" s="37" t="s">
        <v>247</v>
      </c>
      <c r="B59" s="35" t="s">
        <v>50</v>
      </c>
      <c r="C59" s="38"/>
      <c r="D59" s="38"/>
    </row>
    <row r="60" spans="1:6" ht="18" customHeight="1">
      <c r="A60" s="37" t="s">
        <v>248</v>
      </c>
      <c r="B60" s="35" t="s">
        <v>51</v>
      </c>
      <c r="C60" s="38">
        <v>189790</v>
      </c>
      <c r="D60" s="38">
        <v>127107</v>
      </c>
      <c r="E60" s="51"/>
      <c r="F60" s="51"/>
    </row>
    <row r="61" spans="1:5" ht="18" customHeight="1">
      <c r="A61" s="37" t="s">
        <v>249</v>
      </c>
      <c r="B61" s="35" t="s">
        <v>52</v>
      </c>
      <c r="C61" s="38">
        <v>9377065</v>
      </c>
      <c r="D61" s="38">
        <v>9376365</v>
      </c>
      <c r="E61" s="51"/>
    </row>
    <row r="62" spans="1:4" ht="18" customHeight="1">
      <c r="A62" s="37" t="s">
        <v>250</v>
      </c>
      <c r="B62" s="35" t="s">
        <v>53</v>
      </c>
      <c r="C62" s="38"/>
      <c r="D62" s="38"/>
    </row>
    <row r="63" spans="1:4" ht="18" customHeight="1">
      <c r="A63" s="37" t="s">
        <v>251</v>
      </c>
      <c r="B63" s="35" t="s">
        <v>54</v>
      </c>
      <c r="C63" s="39">
        <f>C56+C57+C58-C59+C60+C61+C62</f>
        <v>10956793</v>
      </c>
      <c r="D63" s="39">
        <f>D56+D57+D58-D59+D60+D61+D62</f>
        <v>10682829</v>
      </c>
    </row>
    <row r="77" spans="1:2" ht="14.25">
      <c r="A77" s="47"/>
      <c r="B77" s="48"/>
    </row>
    <row r="78" spans="1:2" ht="14.25">
      <c r="A78" s="49"/>
      <c r="B78" s="48"/>
    </row>
    <row r="79" spans="1:2" ht="14.25">
      <c r="A79" s="49"/>
      <c r="B79" s="48"/>
    </row>
    <row r="80" spans="1:2" ht="14.25">
      <c r="A80" s="49"/>
      <c r="B80" s="48"/>
    </row>
    <row r="81" spans="1:2" ht="14.25">
      <c r="A81" s="49"/>
      <c r="B81" s="48"/>
    </row>
    <row r="82" spans="1:2" ht="14.25">
      <c r="A82" s="49"/>
      <c r="B82" s="48"/>
    </row>
    <row r="83" spans="1:2" ht="14.25">
      <c r="A83" s="49"/>
      <c r="B83" s="48"/>
    </row>
    <row r="84" spans="1:2" ht="14.25">
      <c r="A84" s="49"/>
      <c r="B84" s="48"/>
    </row>
    <row r="85" spans="1:2" ht="14.25">
      <c r="A85" s="49"/>
      <c r="B85" s="48"/>
    </row>
    <row r="86" spans="1:2" ht="14.25">
      <c r="A86" s="49"/>
      <c r="B86" s="48"/>
    </row>
    <row r="87" spans="1:2" ht="14.25">
      <c r="A87" s="49"/>
      <c r="B87" s="48"/>
    </row>
    <row r="88" spans="1:2" ht="14.25">
      <c r="A88" s="49"/>
      <c r="B88" s="48"/>
    </row>
    <row r="89" ht="14.25">
      <c r="B89" s="48"/>
    </row>
    <row r="90" ht="14.25">
      <c r="B90" s="48"/>
    </row>
    <row r="91" ht="14.25">
      <c r="B91" s="48"/>
    </row>
    <row r="92" ht="14.25">
      <c r="B92" s="48"/>
    </row>
    <row r="93" ht="14.25">
      <c r="B93" s="48"/>
    </row>
    <row r="94" ht="14.25">
      <c r="B94" s="48"/>
    </row>
    <row r="95" ht="14.25">
      <c r="B95" s="48"/>
    </row>
    <row r="96" ht="14.25">
      <c r="B96" s="48"/>
    </row>
    <row r="97" ht="14.25">
      <c r="B97" s="48"/>
    </row>
    <row r="98" ht="14.25">
      <c r="B98" s="48"/>
    </row>
  </sheetData>
  <sheetProtection/>
  <mergeCells count="1">
    <mergeCell ref="A1:D1"/>
  </mergeCells>
  <printOptions horizontalCentered="1"/>
  <pageMargins left="0.28" right="0.62" top="0.5" bottom="0.1968503937007874" header="0.1968503937007874" footer="0.1968503937007874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SheetLayoutView="100" zoomScalePageLayoutView="0" workbookViewId="0" topLeftCell="B1">
      <selection activeCell="E1" sqref="E1:K46"/>
    </sheetView>
  </sheetViews>
  <sheetFormatPr defaultColWidth="9.140625" defaultRowHeight="12.75"/>
  <cols>
    <col min="1" max="1" width="72.57421875" style="15" customWidth="1"/>
    <col min="2" max="2" width="5.28125" style="15" customWidth="1"/>
    <col min="3" max="3" width="16.8515625" style="15" customWidth="1"/>
    <col min="4" max="4" width="16.57421875" style="15" customWidth="1"/>
    <col min="5" max="5" width="13.7109375" style="15" bestFit="1" customWidth="1"/>
    <col min="6" max="6" width="14.8515625" style="15" bestFit="1" customWidth="1"/>
    <col min="7" max="7" width="14.8515625" style="15" customWidth="1"/>
    <col min="8" max="8" width="13.421875" style="15" bestFit="1" customWidth="1"/>
    <col min="9" max="16384" width="9.140625" style="15" customWidth="1"/>
  </cols>
  <sheetData>
    <row r="1" spans="1:4" s="30" customFormat="1" ht="15">
      <c r="A1" s="31" t="s">
        <v>252</v>
      </c>
      <c r="B1" s="35" t="s">
        <v>103</v>
      </c>
      <c r="C1" s="43"/>
      <c r="D1" s="43"/>
    </row>
    <row r="2" spans="1:4" s="30" customFormat="1" ht="28.5" customHeight="1">
      <c r="A2" s="37" t="s">
        <v>253</v>
      </c>
      <c r="B2" s="35" t="s">
        <v>55</v>
      </c>
      <c r="C2" s="42">
        <f>C4+C6+C7+C8+C9+C10+C11+C12+C13</f>
        <v>500000</v>
      </c>
      <c r="D2" s="42">
        <f>D4+D6+D7+D8+D9+D10+D11+D12+D13</f>
        <v>2771000</v>
      </c>
    </row>
    <row r="3" spans="1:4" s="30" customFormat="1" ht="28.5">
      <c r="A3" s="37" t="s">
        <v>254</v>
      </c>
      <c r="B3" s="35" t="s">
        <v>56</v>
      </c>
      <c r="C3" s="42"/>
      <c r="D3" s="42"/>
    </row>
    <row r="4" spans="1:4" s="30" customFormat="1" ht="14.25">
      <c r="A4" s="37" t="s">
        <v>255</v>
      </c>
      <c r="B4" s="35" t="s">
        <v>57</v>
      </c>
      <c r="C4" s="38"/>
      <c r="D4" s="38"/>
    </row>
    <row r="5" spans="1:4" s="30" customFormat="1" ht="14.25">
      <c r="A5" s="37" t="s">
        <v>256</v>
      </c>
      <c r="B5" s="35" t="s">
        <v>58</v>
      </c>
      <c r="C5" s="38"/>
      <c r="D5" s="38"/>
    </row>
    <row r="6" spans="1:4" s="30" customFormat="1" ht="14.25">
      <c r="A6" s="37" t="s">
        <v>257</v>
      </c>
      <c r="B6" s="35" t="s">
        <v>59</v>
      </c>
      <c r="C6" s="44"/>
      <c r="D6" s="44"/>
    </row>
    <row r="7" spans="1:4" s="30" customFormat="1" ht="14.25">
      <c r="A7" s="37" t="s">
        <v>258</v>
      </c>
      <c r="B7" s="35" t="s">
        <v>60</v>
      </c>
      <c r="C7" s="38"/>
      <c r="D7" s="38"/>
    </row>
    <row r="8" spans="1:4" s="30" customFormat="1" ht="28.5">
      <c r="A8" s="37" t="s">
        <v>259</v>
      </c>
      <c r="B8" s="35" t="s">
        <v>61</v>
      </c>
      <c r="C8" s="44"/>
      <c r="D8" s="44"/>
    </row>
    <row r="9" spans="1:4" s="30" customFormat="1" ht="14.25">
      <c r="A9" s="37" t="s">
        <v>260</v>
      </c>
      <c r="B9" s="35" t="s">
        <v>62</v>
      </c>
      <c r="C9" s="38"/>
      <c r="D9" s="38"/>
    </row>
    <row r="10" spans="1:4" s="30" customFormat="1" ht="14.25">
      <c r="A10" s="37" t="s">
        <v>261</v>
      </c>
      <c r="B10" s="35" t="s">
        <v>63</v>
      </c>
      <c r="C10" s="38"/>
      <c r="D10" s="38"/>
    </row>
    <row r="11" spans="1:5" s="30" customFormat="1" ht="14.25">
      <c r="A11" s="37" t="s">
        <v>262</v>
      </c>
      <c r="B11" s="35" t="s">
        <v>64</v>
      </c>
      <c r="C11" s="38">
        <v>500000</v>
      </c>
      <c r="D11" s="38">
        <v>2771000</v>
      </c>
      <c r="E11" s="51"/>
    </row>
    <row r="12" spans="1:5" s="30" customFormat="1" ht="14.25">
      <c r="A12" s="37" t="s">
        <v>263</v>
      </c>
      <c r="B12" s="35" t="s">
        <v>65</v>
      </c>
      <c r="C12" s="38"/>
      <c r="D12" s="38"/>
      <c r="E12" s="59"/>
    </row>
    <row r="13" spans="1:5" s="30" customFormat="1" ht="14.25">
      <c r="A13" s="37" t="s">
        <v>264</v>
      </c>
      <c r="B13" s="35" t="s">
        <v>66</v>
      </c>
      <c r="C13" s="38"/>
      <c r="D13" s="38"/>
      <c r="E13" s="51"/>
    </row>
    <row r="14" spans="1:7" ht="42.75">
      <c r="A14" s="37" t="s">
        <v>265</v>
      </c>
      <c r="B14" s="35" t="s">
        <v>67</v>
      </c>
      <c r="C14" s="42">
        <f>+C17+C18+C19+C20+C21+C23+C24+C25+C26+C27+C28+C29+C30+C31+C32+C22</f>
        <v>180534451</v>
      </c>
      <c r="D14" s="42">
        <f>+D17+D18+D19+D20+D21+D23+D24+D25+D26+D27+D28+D29+D30+D31+D32+D22</f>
        <v>173427721</v>
      </c>
      <c r="G14" s="62"/>
    </row>
    <row r="15" spans="1:4" ht="28.5">
      <c r="A15" s="37" t="s">
        <v>266</v>
      </c>
      <c r="B15" s="35" t="s">
        <v>68</v>
      </c>
      <c r="C15" s="42">
        <f>+C17+C19+C21+C23+C24+C25+C26+C27+C28+C32</f>
        <v>48571565</v>
      </c>
      <c r="D15" s="42">
        <f>+D17+D19+D21+D23+D24+D25+D26+D27+D28+D32</f>
        <v>81198879</v>
      </c>
    </row>
    <row r="16" spans="1:4" ht="14.25">
      <c r="A16" s="63" t="s">
        <v>267</v>
      </c>
      <c r="B16" s="35" t="s">
        <v>69</v>
      </c>
      <c r="C16" s="38"/>
      <c r="D16" s="38"/>
    </row>
    <row r="17" spans="1:4" ht="14.25">
      <c r="A17" s="63" t="s">
        <v>268</v>
      </c>
      <c r="B17" s="35" t="s">
        <v>70</v>
      </c>
      <c r="C17" s="38">
        <f>8699310-3114190-326640</f>
        <v>5258480</v>
      </c>
      <c r="D17" s="38">
        <f>38934226-180250-3956260+9076</f>
        <v>34806792</v>
      </c>
    </row>
    <row r="18" spans="1:5" ht="14.25">
      <c r="A18" s="63" t="s">
        <v>269</v>
      </c>
      <c r="B18" s="35" t="s">
        <v>71</v>
      </c>
      <c r="C18" s="38"/>
      <c r="D18" s="38"/>
      <c r="E18" s="52"/>
    </row>
    <row r="19" spans="1:4" ht="14.25">
      <c r="A19" s="63" t="s">
        <v>270</v>
      </c>
      <c r="B19" s="35" t="s">
        <v>72</v>
      </c>
      <c r="C19" s="38">
        <v>199082</v>
      </c>
      <c r="D19" s="38">
        <v>213452</v>
      </c>
    </row>
    <row r="20" spans="1:7" ht="14.25">
      <c r="A20" s="63" t="s">
        <v>271</v>
      </c>
      <c r="B20" s="35" t="s">
        <v>73</v>
      </c>
      <c r="C20" s="38"/>
      <c r="D20" s="38"/>
      <c r="G20" s="52"/>
    </row>
    <row r="21" spans="1:4" ht="28.5">
      <c r="A21" s="63" t="s">
        <v>272</v>
      </c>
      <c r="B21" s="35" t="s">
        <v>74</v>
      </c>
      <c r="C21" s="38">
        <f>35770439+2031330</f>
        <v>37801769</v>
      </c>
      <c r="D21" s="38">
        <f>43039555-9076</f>
        <v>43030479</v>
      </c>
    </row>
    <row r="22" spans="1:8" ht="14.25">
      <c r="A22" s="63" t="s">
        <v>273</v>
      </c>
      <c r="B22" s="35" t="s">
        <v>75</v>
      </c>
      <c r="C22" s="38"/>
      <c r="D22" s="38">
        <v>71334359</v>
      </c>
      <c r="E22" s="58"/>
      <c r="F22" s="59"/>
      <c r="G22" s="59"/>
      <c r="H22" s="52"/>
    </row>
    <row r="23" spans="1:8" ht="14.25">
      <c r="A23" s="63" t="s">
        <v>274</v>
      </c>
      <c r="B23" s="35" t="s">
        <v>76</v>
      </c>
      <c r="C23" s="38">
        <v>542841</v>
      </c>
      <c r="D23" s="38">
        <v>1332332</v>
      </c>
      <c r="E23" s="59"/>
      <c r="F23" s="58"/>
      <c r="G23" s="58"/>
      <c r="H23" s="52"/>
    </row>
    <row r="24" spans="1:7" ht="14.25">
      <c r="A24" s="63" t="s">
        <v>275</v>
      </c>
      <c r="B24" s="35" t="s">
        <v>77</v>
      </c>
      <c r="C24" s="38">
        <v>14741</v>
      </c>
      <c r="D24" s="38">
        <f>807943-57307-240048</f>
        <v>510588</v>
      </c>
      <c r="E24" s="59"/>
      <c r="F24" s="57"/>
      <c r="G24" s="59"/>
    </row>
    <row r="25" spans="1:7" ht="14.25">
      <c r="A25" s="63" t="s">
        <v>276</v>
      </c>
      <c r="B25" s="35" t="s">
        <v>78</v>
      </c>
      <c r="C25" s="38">
        <v>2690332</v>
      </c>
      <c r="D25" s="38">
        <v>57307</v>
      </c>
      <c r="E25" s="60"/>
      <c r="F25" s="58"/>
      <c r="G25" s="59"/>
    </row>
    <row r="26" spans="1:7" ht="14.25">
      <c r="A26" s="63" t="s">
        <v>277</v>
      </c>
      <c r="B26" s="35" t="s">
        <v>79</v>
      </c>
      <c r="C26" s="38">
        <v>1395553</v>
      </c>
      <c r="D26" s="38">
        <f>297355-57307</f>
        <v>240048</v>
      </c>
      <c r="E26" s="58"/>
      <c r="F26" s="59"/>
      <c r="G26" s="59"/>
    </row>
    <row r="27" spans="1:7" ht="14.25">
      <c r="A27" s="63" t="s">
        <v>278</v>
      </c>
      <c r="B27" s="35" t="s">
        <v>80</v>
      </c>
      <c r="C27" s="38">
        <v>197846</v>
      </c>
      <c r="D27" s="38">
        <v>214861</v>
      </c>
      <c r="E27" s="58"/>
      <c r="F27" s="59"/>
      <c r="G27" s="59"/>
    </row>
    <row r="28" spans="1:7" ht="14.25">
      <c r="A28" s="63" t="s">
        <v>279</v>
      </c>
      <c r="B28" s="35" t="s">
        <v>81</v>
      </c>
      <c r="C28" s="38">
        <v>421183</v>
      </c>
      <c r="D28" s="38">
        <v>757671</v>
      </c>
      <c r="E28" s="59"/>
      <c r="F28" s="59"/>
      <c r="G28" s="59"/>
    </row>
    <row r="29" spans="1:7" ht="14.25">
      <c r="A29" s="63" t="s">
        <v>280</v>
      </c>
      <c r="B29" s="35" t="s">
        <v>82</v>
      </c>
      <c r="C29" s="38">
        <f>131921429+41457-126483680</f>
        <v>5479206</v>
      </c>
      <c r="D29" s="38">
        <f>20894483-14708563</f>
        <v>6185920</v>
      </c>
      <c r="E29" s="59"/>
      <c r="F29" s="61"/>
      <c r="G29" s="59"/>
    </row>
    <row r="30" spans="1:7" ht="14.25">
      <c r="A30" s="63" t="s">
        <v>281</v>
      </c>
      <c r="B30" s="35" t="s">
        <v>83</v>
      </c>
      <c r="C30" s="38">
        <v>126483680</v>
      </c>
      <c r="D30" s="38">
        <v>14708563</v>
      </c>
      <c r="E30" s="59"/>
      <c r="F30" s="59"/>
      <c r="G30" s="59"/>
    </row>
    <row r="31" spans="1:7" ht="14.25">
      <c r="A31" s="63" t="s">
        <v>282</v>
      </c>
      <c r="B31" s="35" t="s">
        <v>84</v>
      </c>
      <c r="C31" s="38"/>
      <c r="D31" s="38"/>
      <c r="E31" s="59"/>
      <c r="F31" s="59"/>
      <c r="G31" s="59"/>
    </row>
    <row r="32" spans="1:7" ht="14.25">
      <c r="A32" s="63" t="s">
        <v>283</v>
      </c>
      <c r="B32" s="35" t="s">
        <v>85</v>
      </c>
      <c r="C32" s="38">
        <f>6557+43181</f>
        <v>49738</v>
      </c>
      <c r="D32" s="38">
        <f>9997+25352</f>
        <v>35349</v>
      </c>
      <c r="E32" s="59"/>
      <c r="F32" s="59"/>
      <c r="G32" s="59"/>
    </row>
    <row r="33" spans="1:4" ht="14.25">
      <c r="A33" s="63" t="s">
        <v>284</v>
      </c>
      <c r="B33" s="35" t="s">
        <v>86</v>
      </c>
      <c r="C33" s="39">
        <f>C2+C14</f>
        <v>181034451</v>
      </c>
      <c r="D33" s="39">
        <f>D2+D14</f>
        <v>176198721</v>
      </c>
    </row>
    <row r="34" spans="1:4" ht="14.25">
      <c r="A34" s="63" t="s">
        <v>285</v>
      </c>
      <c r="B34" s="35" t="s">
        <v>87</v>
      </c>
      <c r="C34" s="39">
        <f>C33+list02!C63</f>
        <v>191991244</v>
      </c>
      <c r="D34" s="39">
        <f>D33+list02!D63</f>
        <v>186881550</v>
      </c>
    </row>
    <row r="35" spans="3:4" ht="12.75">
      <c r="C35" s="52">
        <f>C34-list02!C53</f>
        <v>0</v>
      </c>
      <c r="D35" s="52">
        <f>D34-list02!D53</f>
        <v>0</v>
      </c>
    </row>
    <row r="36" ht="12.75">
      <c r="D36" s="52"/>
    </row>
    <row r="37" spans="1:4" ht="19.5" customHeight="1">
      <c r="A37" s="76" t="s">
        <v>286</v>
      </c>
      <c r="B37" s="76"/>
      <c r="C37" s="76"/>
      <c r="D37" s="76"/>
    </row>
    <row r="38" spans="1:4" ht="51">
      <c r="A38" s="25" t="s">
        <v>191</v>
      </c>
      <c r="B38" s="26" t="s">
        <v>193</v>
      </c>
      <c r="C38" s="26" t="s">
        <v>192</v>
      </c>
      <c r="D38" s="26" t="s">
        <v>195</v>
      </c>
    </row>
    <row r="39" spans="1:4" ht="12.75">
      <c r="A39" s="11">
        <v>1</v>
      </c>
      <c r="B39" s="12">
        <v>2</v>
      </c>
      <c r="C39" s="12">
        <v>3</v>
      </c>
      <c r="D39" s="12">
        <v>4</v>
      </c>
    </row>
    <row r="40" spans="1:4" ht="12.75">
      <c r="A40" s="10" t="s">
        <v>287</v>
      </c>
      <c r="B40" s="1" t="s">
        <v>88</v>
      </c>
      <c r="C40" s="18"/>
      <c r="D40" s="18"/>
    </row>
    <row r="41" spans="1:4" ht="12.75">
      <c r="A41" s="10" t="s">
        <v>288</v>
      </c>
      <c r="B41" s="1" t="s">
        <v>89</v>
      </c>
      <c r="C41" s="18"/>
      <c r="D41" s="18"/>
    </row>
    <row r="42" spans="1:4" ht="12.75">
      <c r="A42" s="10" t="s">
        <v>289</v>
      </c>
      <c r="B42" s="1" t="s">
        <v>90</v>
      </c>
      <c r="C42" s="18"/>
      <c r="D42" s="18"/>
    </row>
    <row r="43" spans="1:4" ht="12.75">
      <c r="A43" s="10" t="s">
        <v>290</v>
      </c>
      <c r="B43" s="1" t="s">
        <v>91</v>
      </c>
      <c r="C43" s="18"/>
      <c r="D43" s="18"/>
    </row>
    <row r="44" spans="1:4" ht="12.75">
      <c r="A44" s="10" t="s">
        <v>291</v>
      </c>
      <c r="B44" s="1" t="s">
        <v>92</v>
      </c>
      <c r="C44" s="18"/>
      <c r="D44" s="18"/>
    </row>
    <row r="45" spans="1:4" ht="12.75">
      <c r="A45" s="10" t="s">
        <v>292</v>
      </c>
      <c r="B45" s="1" t="s">
        <v>93</v>
      </c>
      <c r="C45" s="18"/>
      <c r="D45" s="18"/>
    </row>
    <row r="46" spans="1:4" ht="12.75">
      <c r="A46" s="10" t="s">
        <v>293</v>
      </c>
      <c r="B46" s="1" t="s">
        <v>94</v>
      </c>
      <c r="C46" s="18"/>
      <c r="D46" s="18"/>
    </row>
    <row r="47" spans="1:4" ht="12.75">
      <c r="A47" s="10" t="s">
        <v>294</v>
      </c>
      <c r="B47" s="1" t="s">
        <v>95</v>
      </c>
      <c r="C47" s="18"/>
      <c r="D47" s="18"/>
    </row>
    <row r="48" spans="1:4" ht="12.75">
      <c r="A48" s="10" t="s">
        <v>295</v>
      </c>
      <c r="B48" s="1" t="s">
        <v>96</v>
      </c>
      <c r="C48" s="18"/>
      <c r="D48" s="18"/>
    </row>
    <row r="49" spans="1:4" ht="12.75">
      <c r="A49" s="10" t="s">
        <v>296</v>
      </c>
      <c r="B49" s="1" t="s">
        <v>101</v>
      </c>
      <c r="C49" s="18"/>
      <c r="D49" s="18"/>
    </row>
    <row r="50" spans="1:4" ht="12.75">
      <c r="A50" s="10" t="s">
        <v>297</v>
      </c>
      <c r="B50" s="1" t="s">
        <v>97</v>
      </c>
      <c r="C50" s="18"/>
      <c r="D50" s="18"/>
    </row>
    <row r="51" spans="1:4" ht="25.5">
      <c r="A51" s="10" t="s">
        <v>298</v>
      </c>
      <c r="B51" s="1" t="s">
        <v>98</v>
      </c>
      <c r="C51" s="18"/>
      <c r="D51" s="18"/>
    </row>
    <row r="52" spans="1:4" ht="12.75">
      <c r="A52" s="10" t="s">
        <v>299</v>
      </c>
      <c r="B52" s="1" t="s">
        <v>99</v>
      </c>
      <c r="C52" s="18"/>
      <c r="D52" s="18"/>
    </row>
    <row r="53" spans="1:4" ht="12.75">
      <c r="A53" s="10" t="s">
        <v>300</v>
      </c>
      <c r="B53" s="1" t="s">
        <v>100</v>
      </c>
      <c r="C53" s="18"/>
      <c r="D53" s="18"/>
    </row>
    <row r="54" spans="1:4" ht="39.75" customHeight="1">
      <c r="A54" s="66" t="s">
        <v>301</v>
      </c>
      <c r="B54" s="66"/>
      <c r="C54" s="66"/>
      <c r="D54" s="66"/>
    </row>
    <row r="55" spans="1:4" ht="12.75">
      <c r="A55" s="29"/>
      <c r="B55" s="29"/>
      <c r="C55" s="29"/>
      <c r="D55" s="29"/>
    </row>
    <row r="56" spans="1:4" ht="12.75">
      <c r="A56" s="77" t="s">
        <v>302</v>
      </c>
      <c r="B56" s="77"/>
      <c r="C56" s="77"/>
      <c r="D56" s="77"/>
    </row>
    <row r="57" spans="1:10" ht="12.75">
      <c r="A57" s="75" t="s">
        <v>336</v>
      </c>
      <c r="B57" s="75"/>
      <c r="C57" s="75"/>
      <c r="D57" s="75"/>
      <c r="E57" s="56"/>
      <c r="F57" s="56"/>
      <c r="G57" s="56"/>
      <c r="H57" s="56"/>
      <c r="I57" s="56"/>
      <c r="J57" s="56"/>
    </row>
    <row r="58" spans="1:4" ht="12.75">
      <c r="A58" s="50"/>
      <c r="B58" s="50"/>
      <c r="C58" s="50"/>
      <c r="D58" s="50"/>
    </row>
    <row r="59" spans="1:4" ht="12.75">
      <c r="A59" s="74" t="s">
        <v>303</v>
      </c>
      <c r="B59" s="74"/>
      <c r="C59" s="74"/>
      <c r="D59" s="74"/>
    </row>
    <row r="60" spans="1:4" ht="12.75">
      <c r="A60" s="75" t="s">
        <v>335</v>
      </c>
      <c r="B60" s="75"/>
      <c r="C60" s="75"/>
      <c r="D60" s="75"/>
    </row>
  </sheetData>
  <sheetProtection/>
  <mergeCells count="6">
    <mergeCell ref="A59:D59"/>
    <mergeCell ref="A60:D60"/>
    <mergeCell ref="A54:D54"/>
    <mergeCell ref="A37:D37"/>
    <mergeCell ref="A56:D56"/>
    <mergeCell ref="A57:D57"/>
  </mergeCells>
  <printOptions horizontalCentered="1"/>
  <pageMargins left="0.56" right="0.1968503937007874" top="0.38" bottom="0.27" header="0.1968503937007874" footer="0.2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PageLayoutView="0" workbookViewId="0" topLeftCell="A47">
      <selection activeCell="H95" sqref="H95"/>
    </sheetView>
  </sheetViews>
  <sheetFormatPr defaultColWidth="9.140625" defaultRowHeight="12.75"/>
  <cols>
    <col min="1" max="1" width="6.140625" style="15" bestFit="1" customWidth="1"/>
    <col min="2" max="2" width="41.421875" style="15" customWidth="1"/>
    <col min="3" max="3" width="9.00390625" style="15" customWidth="1"/>
    <col min="4" max="4" width="7.00390625" style="15" customWidth="1"/>
    <col min="5" max="5" width="7.8515625" style="15" customWidth="1"/>
    <col min="6" max="6" width="6.140625" style="15" customWidth="1"/>
    <col min="7" max="7" width="5.140625" style="15" customWidth="1"/>
    <col min="8" max="8" width="17.7109375" style="15" customWidth="1"/>
    <col min="9" max="9" width="14.8515625" style="15" customWidth="1"/>
    <col min="10" max="10" width="22.57421875" style="15" customWidth="1"/>
    <col min="11" max="16384" width="9.140625" style="15" customWidth="1"/>
  </cols>
  <sheetData>
    <row r="1" spans="1:10" ht="19.5" customHeight="1">
      <c r="A1" s="72" t="s">
        <v>304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2.75">
      <c r="A2" s="94"/>
      <c r="B2" s="94"/>
      <c r="C2" s="94"/>
      <c r="D2" s="94"/>
      <c r="E2" s="53">
        <v>2</v>
      </c>
      <c r="F2" s="14" t="s">
        <v>305</v>
      </c>
      <c r="G2" s="13">
        <v>2015</v>
      </c>
      <c r="H2" s="95" t="s">
        <v>306</v>
      </c>
      <c r="I2" s="95"/>
      <c r="J2" s="95"/>
    </row>
    <row r="3" spans="1:10" ht="12.75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 ht="12.75">
      <c r="A4" s="79" t="s">
        <v>104</v>
      </c>
      <c r="B4" s="80" t="s">
        <v>307</v>
      </c>
      <c r="C4" s="80" t="s">
        <v>308</v>
      </c>
      <c r="D4" s="79" t="s">
        <v>329</v>
      </c>
      <c r="E4" s="79"/>
      <c r="F4" s="79"/>
      <c r="G4" s="79"/>
      <c r="H4" s="79"/>
      <c r="I4" s="79"/>
      <c r="J4" s="79"/>
    </row>
    <row r="5" spans="1:10" ht="12.75">
      <c r="A5" s="79"/>
      <c r="B5" s="80"/>
      <c r="C5" s="80"/>
      <c r="D5" s="79" t="s">
        <v>309</v>
      </c>
      <c r="E5" s="79" t="s">
        <v>312</v>
      </c>
      <c r="F5" s="79"/>
      <c r="G5" s="79"/>
      <c r="H5" s="79"/>
      <c r="I5" s="79"/>
      <c r="J5" s="79"/>
    </row>
    <row r="6" spans="1:10" ht="134.25" customHeight="1">
      <c r="A6" s="79"/>
      <c r="B6" s="80"/>
      <c r="C6" s="80"/>
      <c r="D6" s="79"/>
      <c r="E6" s="85" t="s">
        <v>310</v>
      </c>
      <c r="F6" s="86"/>
      <c r="G6" s="87"/>
      <c r="H6" s="7" t="s">
        <v>311</v>
      </c>
      <c r="I6" s="7" t="s">
        <v>313</v>
      </c>
      <c r="J6" s="7" t="s">
        <v>314</v>
      </c>
    </row>
    <row r="7" spans="1:10" ht="16.5" customHeight="1">
      <c r="A7" s="12">
        <v>1</v>
      </c>
      <c r="B7" s="12">
        <v>2</v>
      </c>
      <c r="C7" s="12">
        <v>3</v>
      </c>
      <c r="D7" s="12">
        <v>4</v>
      </c>
      <c r="E7" s="88">
        <v>5</v>
      </c>
      <c r="F7" s="89"/>
      <c r="G7" s="90"/>
      <c r="H7" s="12">
        <v>6</v>
      </c>
      <c r="I7" s="12">
        <v>7</v>
      </c>
      <c r="J7" s="12">
        <v>8</v>
      </c>
    </row>
    <row r="8" spans="1:10" ht="12.75">
      <c r="A8" s="79" t="s">
        <v>315</v>
      </c>
      <c r="B8" s="79"/>
      <c r="C8" s="79"/>
      <c r="D8" s="79"/>
      <c r="E8" s="79"/>
      <c r="F8" s="79"/>
      <c r="G8" s="79"/>
      <c r="H8" s="79"/>
      <c r="I8" s="79"/>
      <c r="J8" s="79"/>
    </row>
    <row r="9" spans="1:10" ht="25.5">
      <c r="A9" s="12">
        <v>1</v>
      </c>
      <c r="B9" s="8" t="s">
        <v>316</v>
      </c>
      <c r="C9" s="16"/>
      <c r="D9" s="16"/>
      <c r="E9" s="91"/>
      <c r="F9" s="92"/>
      <c r="G9" s="93"/>
      <c r="H9" s="16"/>
      <c r="I9" s="16"/>
      <c r="J9" s="16"/>
    </row>
    <row r="10" spans="1:10" ht="25.5">
      <c r="A10" s="12">
        <v>2</v>
      </c>
      <c r="B10" s="8" t="s">
        <v>317</v>
      </c>
      <c r="C10" s="16"/>
      <c r="D10" s="16"/>
      <c r="E10" s="91"/>
      <c r="F10" s="92"/>
      <c r="G10" s="93"/>
      <c r="H10" s="16"/>
      <c r="I10" s="16"/>
      <c r="J10" s="16"/>
    </row>
    <row r="11" spans="1:10" ht="12.75">
      <c r="A11" s="12"/>
      <c r="B11" s="27" t="s">
        <v>318</v>
      </c>
      <c r="C11" s="17"/>
      <c r="D11" s="17"/>
      <c r="E11" s="96"/>
      <c r="F11" s="97"/>
      <c r="G11" s="98"/>
      <c r="H11" s="17"/>
      <c r="I11" s="17"/>
      <c r="J11" s="17"/>
    </row>
    <row r="12" spans="1:10" ht="12.75">
      <c r="A12" s="1" t="s">
        <v>105</v>
      </c>
      <c r="B12" s="9"/>
      <c r="C12" s="18"/>
      <c r="D12" s="16"/>
      <c r="E12" s="81"/>
      <c r="F12" s="82"/>
      <c r="G12" s="83"/>
      <c r="H12" s="18"/>
      <c r="I12" s="18"/>
      <c r="J12" s="18"/>
    </row>
    <row r="13" spans="1:10" ht="12.75">
      <c r="A13" s="1" t="s">
        <v>106</v>
      </c>
      <c r="B13" s="9"/>
      <c r="C13" s="18"/>
      <c r="D13" s="16"/>
      <c r="E13" s="81"/>
      <c r="F13" s="82"/>
      <c r="G13" s="83"/>
      <c r="H13" s="18"/>
      <c r="I13" s="18"/>
      <c r="J13" s="18"/>
    </row>
    <row r="14" spans="1:10" ht="12.75">
      <c r="A14" s="1" t="s">
        <v>110</v>
      </c>
      <c r="B14" s="9"/>
      <c r="C14" s="18"/>
      <c r="D14" s="16"/>
      <c r="E14" s="81"/>
      <c r="F14" s="82"/>
      <c r="G14" s="83"/>
      <c r="H14" s="18"/>
      <c r="I14" s="18"/>
      <c r="J14" s="18"/>
    </row>
    <row r="15" spans="1:10" ht="12.75">
      <c r="A15" s="1" t="s">
        <v>111</v>
      </c>
      <c r="B15" s="9"/>
      <c r="C15" s="18"/>
      <c r="D15" s="16"/>
      <c r="E15" s="81"/>
      <c r="F15" s="82"/>
      <c r="G15" s="83"/>
      <c r="H15" s="18"/>
      <c r="I15" s="18"/>
      <c r="J15" s="18"/>
    </row>
    <row r="16" spans="1:10" ht="12.75">
      <c r="A16" s="1" t="s">
        <v>112</v>
      </c>
      <c r="B16" s="9"/>
      <c r="C16" s="18"/>
      <c r="D16" s="16"/>
      <c r="E16" s="81"/>
      <c r="F16" s="82"/>
      <c r="G16" s="83"/>
      <c r="H16" s="18"/>
      <c r="I16" s="18"/>
      <c r="J16" s="18"/>
    </row>
    <row r="17" spans="1:10" ht="12.75">
      <c r="A17" s="1" t="s">
        <v>142</v>
      </c>
      <c r="B17" s="9"/>
      <c r="C17" s="18"/>
      <c r="D17" s="16"/>
      <c r="E17" s="81"/>
      <c r="F17" s="82"/>
      <c r="G17" s="83"/>
      <c r="H17" s="18"/>
      <c r="I17" s="18"/>
      <c r="J17" s="18"/>
    </row>
    <row r="18" spans="1:10" ht="12.75">
      <c r="A18" s="1" t="s">
        <v>143</v>
      </c>
      <c r="B18" s="9"/>
      <c r="C18" s="18"/>
      <c r="D18" s="16"/>
      <c r="E18" s="81"/>
      <c r="F18" s="82"/>
      <c r="G18" s="83"/>
      <c r="H18" s="18"/>
      <c r="I18" s="18"/>
      <c r="J18" s="18"/>
    </row>
    <row r="19" spans="1:10" ht="12.75">
      <c r="A19" s="1" t="s">
        <v>144</v>
      </c>
      <c r="B19" s="9"/>
      <c r="C19" s="18"/>
      <c r="D19" s="16"/>
      <c r="E19" s="81"/>
      <c r="F19" s="82"/>
      <c r="G19" s="83"/>
      <c r="H19" s="18"/>
      <c r="I19" s="18"/>
      <c r="J19" s="18"/>
    </row>
    <row r="20" spans="1:10" ht="12.75">
      <c r="A20" s="1" t="s">
        <v>145</v>
      </c>
      <c r="B20" s="9"/>
      <c r="C20" s="18"/>
      <c r="D20" s="16"/>
      <c r="E20" s="81"/>
      <c r="F20" s="82"/>
      <c r="G20" s="83"/>
      <c r="H20" s="18"/>
      <c r="I20" s="18"/>
      <c r="J20" s="18"/>
    </row>
    <row r="21" spans="1:10" ht="12.75">
      <c r="A21" s="1" t="s">
        <v>146</v>
      </c>
      <c r="B21" s="9"/>
      <c r="C21" s="18"/>
      <c r="D21" s="16"/>
      <c r="E21" s="81"/>
      <c r="F21" s="82"/>
      <c r="G21" s="83"/>
      <c r="H21" s="18"/>
      <c r="I21" s="18"/>
      <c r="J21" s="18"/>
    </row>
    <row r="22" spans="1:10" ht="12.75">
      <c r="A22" s="1" t="s">
        <v>106</v>
      </c>
      <c r="B22" s="8" t="s">
        <v>319</v>
      </c>
      <c r="C22" s="16"/>
      <c r="D22" s="16"/>
      <c r="E22" s="91"/>
      <c r="F22" s="92"/>
      <c r="G22" s="93"/>
      <c r="H22" s="16"/>
      <c r="I22" s="16"/>
      <c r="J22" s="16"/>
    </row>
    <row r="23" spans="1:10" ht="12.75">
      <c r="A23" s="1" t="s">
        <v>103</v>
      </c>
      <c r="B23" s="8" t="s">
        <v>320</v>
      </c>
      <c r="C23" s="17"/>
      <c r="D23" s="17"/>
      <c r="E23" s="96"/>
      <c r="F23" s="97"/>
      <c r="G23" s="98"/>
      <c r="H23" s="17"/>
      <c r="I23" s="17"/>
      <c r="J23" s="17"/>
    </row>
    <row r="24" spans="1:10" ht="12.75">
      <c r="A24" s="1" t="s">
        <v>107</v>
      </c>
      <c r="B24" s="9"/>
      <c r="C24" s="18"/>
      <c r="D24" s="16"/>
      <c r="E24" s="81"/>
      <c r="F24" s="82"/>
      <c r="G24" s="83"/>
      <c r="H24" s="18"/>
      <c r="I24" s="18"/>
      <c r="J24" s="18"/>
    </row>
    <row r="25" spans="1:10" ht="12.75">
      <c r="A25" s="1" t="s">
        <v>113</v>
      </c>
      <c r="B25" s="9"/>
      <c r="C25" s="18"/>
      <c r="D25" s="16"/>
      <c r="E25" s="81"/>
      <c r="F25" s="82"/>
      <c r="G25" s="83"/>
      <c r="H25" s="18"/>
      <c r="I25" s="18"/>
      <c r="J25" s="18"/>
    </row>
    <row r="26" spans="1:10" ht="12.75">
      <c r="A26" s="1" t="s">
        <v>114</v>
      </c>
      <c r="B26" s="9"/>
      <c r="C26" s="18"/>
      <c r="D26" s="16"/>
      <c r="E26" s="81"/>
      <c r="F26" s="82"/>
      <c r="G26" s="83"/>
      <c r="H26" s="18"/>
      <c r="I26" s="18"/>
      <c r="J26" s="18"/>
    </row>
    <row r="27" spans="1:10" ht="12.75">
      <c r="A27" s="1" t="s">
        <v>115</v>
      </c>
      <c r="B27" s="9"/>
      <c r="C27" s="18"/>
      <c r="D27" s="16"/>
      <c r="E27" s="81"/>
      <c r="F27" s="82"/>
      <c r="G27" s="83"/>
      <c r="H27" s="18"/>
      <c r="I27" s="18"/>
      <c r="J27" s="18"/>
    </row>
    <row r="28" spans="1:10" ht="12.75">
      <c r="A28" s="1" t="s">
        <v>116</v>
      </c>
      <c r="B28" s="9"/>
      <c r="C28" s="18"/>
      <c r="D28" s="16"/>
      <c r="E28" s="81"/>
      <c r="F28" s="82"/>
      <c r="G28" s="83"/>
      <c r="H28" s="18"/>
      <c r="I28" s="18"/>
      <c r="J28" s="18"/>
    </row>
    <row r="29" spans="1:10" ht="12.75">
      <c r="A29" s="1" t="s">
        <v>147</v>
      </c>
      <c r="B29" s="9"/>
      <c r="C29" s="18"/>
      <c r="D29" s="16"/>
      <c r="E29" s="81"/>
      <c r="F29" s="82"/>
      <c r="G29" s="83"/>
      <c r="H29" s="18"/>
      <c r="I29" s="18"/>
      <c r="J29" s="18"/>
    </row>
    <row r="30" spans="1:10" ht="12.75">
      <c r="A30" s="1" t="s">
        <v>148</v>
      </c>
      <c r="B30" s="9"/>
      <c r="C30" s="18"/>
      <c r="D30" s="16"/>
      <c r="E30" s="81"/>
      <c r="F30" s="82"/>
      <c r="G30" s="83"/>
      <c r="H30" s="18"/>
      <c r="I30" s="18"/>
      <c r="J30" s="18"/>
    </row>
    <row r="31" spans="1:10" ht="12.75">
      <c r="A31" s="1" t="s">
        <v>149</v>
      </c>
      <c r="B31" s="9"/>
      <c r="C31" s="18"/>
      <c r="D31" s="16"/>
      <c r="E31" s="81"/>
      <c r="F31" s="82"/>
      <c r="G31" s="83"/>
      <c r="H31" s="18"/>
      <c r="I31" s="18"/>
      <c r="J31" s="18"/>
    </row>
    <row r="32" spans="1:10" ht="12.75">
      <c r="A32" s="1" t="s">
        <v>150</v>
      </c>
      <c r="B32" s="9"/>
      <c r="C32" s="18"/>
      <c r="D32" s="16"/>
      <c r="E32" s="81"/>
      <c r="F32" s="82"/>
      <c r="G32" s="83"/>
      <c r="H32" s="18"/>
      <c r="I32" s="18"/>
      <c r="J32" s="18"/>
    </row>
    <row r="33" spans="1:10" ht="12.75">
      <c r="A33" s="1" t="s">
        <v>151</v>
      </c>
      <c r="B33" s="9"/>
      <c r="C33" s="18"/>
      <c r="D33" s="16"/>
      <c r="E33" s="81"/>
      <c r="F33" s="82"/>
      <c r="G33" s="83"/>
      <c r="H33" s="18"/>
      <c r="I33" s="18"/>
      <c r="J33" s="18"/>
    </row>
    <row r="34" spans="1:10" ht="25.5">
      <c r="A34" s="1" t="s">
        <v>108</v>
      </c>
      <c r="B34" s="8" t="s">
        <v>321</v>
      </c>
      <c r="C34" s="16"/>
      <c r="D34" s="16"/>
      <c r="E34" s="91"/>
      <c r="F34" s="92"/>
      <c r="G34" s="93"/>
      <c r="H34" s="16"/>
      <c r="I34" s="16"/>
      <c r="J34" s="16"/>
    </row>
    <row r="35" spans="1:10" ht="12.75">
      <c r="A35" s="1" t="s">
        <v>103</v>
      </c>
      <c r="B35" s="8" t="s">
        <v>320</v>
      </c>
      <c r="C35" s="17"/>
      <c r="D35" s="17"/>
      <c r="E35" s="96"/>
      <c r="F35" s="97"/>
      <c r="G35" s="98"/>
      <c r="H35" s="17"/>
      <c r="I35" s="17"/>
      <c r="J35" s="17"/>
    </row>
    <row r="36" spans="1:10" ht="12.75">
      <c r="A36" s="1" t="s">
        <v>109</v>
      </c>
      <c r="B36" s="9"/>
      <c r="C36" s="18"/>
      <c r="D36" s="16"/>
      <c r="E36" s="81"/>
      <c r="F36" s="82"/>
      <c r="G36" s="83"/>
      <c r="H36" s="18"/>
      <c r="I36" s="18"/>
      <c r="J36" s="18"/>
    </row>
    <row r="37" spans="1:10" ht="12.75">
      <c r="A37" s="1" t="s">
        <v>117</v>
      </c>
      <c r="B37" s="9"/>
      <c r="C37" s="18"/>
      <c r="D37" s="16"/>
      <c r="E37" s="81"/>
      <c r="F37" s="82"/>
      <c r="G37" s="83"/>
      <c r="H37" s="18"/>
      <c r="I37" s="18"/>
      <c r="J37" s="18"/>
    </row>
    <row r="38" spans="1:10" ht="12.75">
      <c r="A38" s="1" t="s">
        <v>118</v>
      </c>
      <c r="B38" s="9"/>
      <c r="C38" s="18"/>
      <c r="D38" s="16"/>
      <c r="E38" s="81"/>
      <c r="F38" s="82"/>
      <c r="G38" s="83"/>
      <c r="H38" s="18"/>
      <c r="I38" s="18"/>
      <c r="J38" s="18"/>
    </row>
    <row r="39" spans="1:10" ht="12.75">
      <c r="A39" s="1" t="s">
        <v>119</v>
      </c>
      <c r="B39" s="9"/>
      <c r="C39" s="18"/>
      <c r="D39" s="16"/>
      <c r="E39" s="81"/>
      <c r="F39" s="82"/>
      <c r="G39" s="83"/>
      <c r="H39" s="18"/>
      <c r="I39" s="18"/>
      <c r="J39" s="18"/>
    </row>
    <row r="40" spans="1:10" ht="12.75">
      <c r="A40" s="1" t="s">
        <v>120</v>
      </c>
      <c r="B40" s="9"/>
      <c r="C40" s="18"/>
      <c r="D40" s="16"/>
      <c r="E40" s="81"/>
      <c r="F40" s="82"/>
      <c r="G40" s="83"/>
      <c r="H40" s="18"/>
      <c r="I40" s="18"/>
      <c r="J40" s="18"/>
    </row>
    <row r="41" spans="1:10" ht="12.75">
      <c r="A41" s="1" t="s">
        <v>152</v>
      </c>
      <c r="B41" s="9"/>
      <c r="C41" s="18"/>
      <c r="D41" s="16"/>
      <c r="E41" s="81"/>
      <c r="F41" s="82"/>
      <c r="G41" s="83"/>
      <c r="H41" s="18"/>
      <c r="I41" s="18"/>
      <c r="J41" s="18"/>
    </row>
    <row r="42" spans="1:10" ht="12.75">
      <c r="A42" s="1" t="s">
        <v>153</v>
      </c>
      <c r="B42" s="9"/>
      <c r="C42" s="18"/>
      <c r="D42" s="16"/>
      <c r="E42" s="81"/>
      <c r="F42" s="82"/>
      <c r="G42" s="83"/>
      <c r="H42" s="18"/>
      <c r="I42" s="18"/>
      <c r="J42" s="18"/>
    </row>
    <row r="43" spans="1:10" ht="12.75">
      <c r="A43" s="1" t="s">
        <v>154</v>
      </c>
      <c r="B43" s="9"/>
      <c r="C43" s="18"/>
      <c r="D43" s="16"/>
      <c r="E43" s="81"/>
      <c r="F43" s="82"/>
      <c r="G43" s="83"/>
      <c r="H43" s="18"/>
      <c r="I43" s="18"/>
      <c r="J43" s="18"/>
    </row>
    <row r="44" spans="1:10" ht="12.75">
      <c r="A44" s="1" t="s">
        <v>155</v>
      </c>
      <c r="B44" s="9"/>
      <c r="C44" s="18"/>
      <c r="D44" s="16"/>
      <c r="E44" s="81"/>
      <c r="F44" s="82"/>
      <c r="G44" s="83"/>
      <c r="H44" s="18"/>
      <c r="I44" s="18"/>
      <c r="J44" s="18"/>
    </row>
    <row r="45" spans="1:10" ht="12.75">
      <c r="A45" s="1" t="s">
        <v>156</v>
      </c>
      <c r="B45" s="9"/>
      <c r="C45" s="18"/>
      <c r="D45" s="16"/>
      <c r="E45" s="81"/>
      <c r="F45" s="82"/>
      <c r="G45" s="83"/>
      <c r="H45" s="18"/>
      <c r="I45" s="18"/>
      <c r="J45" s="18"/>
    </row>
    <row r="46" spans="1:10" ht="16.5" customHeight="1">
      <c r="A46" s="79" t="s">
        <v>325</v>
      </c>
      <c r="B46" s="79"/>
      <c r="C46" s="79"/>
      <c r="D46" s="79"/>
      <c r="E46" s="79"/>
      <c r="F46" s="79"/>
      <c r="G46" s="79"/>
      <c r="H46" s="79"/>
      <c r="I46" s="79"/>
      <c r="J46" s="79"/>
    </row>
    <row r="47" spans="1:10" ht="25.5">
      <c r="A47" s="12">
        <v>4</v>
      </c>
      <c r="B47" s="19" t="s">
        <v>322</v>
      </c>
      <c r="C47" s="16"/>
      <c r="D47" s="16"/>
      <c r="E47" s="91"/>
      <c r="F47" s="92"/>
      <c r="G47" s="93"/>
      <c r="H47" s="16"/>
      <c r="I47" s="16"/>
      <c r="J47" s="16"/>
    </row>
    <row r="48" spans="1:10" ht="25.5">
      <c r="A48" s="12">
        <v>5</v>
      </c>
      <c r="B48" s="19" t="s">
        <v>317</v>
      </c>
      <c r="C48" s="16"/>
      <c r="D48" s="16"/>
      <c r="E48" s="91"/>
      <c r="F48" s="92"/>
      <c r="G48" s="93"/>
      <c r="H48" s="16"/>
      <c r="I48" s="16"/>
      <c r="J48" s="16"/>
    </row>
    <row r="49" spans="1:10" ht="12.75">
      <c r="A49" s="1" t="s">
        <v>103</v>
      </c>
      <c r="B49" s="19" t="s">
        <v>323</v>
      </c>
      <c r="C49" s="17"/>
      <c r="D49" s="17"/>
      <c r="E49" s="96"/>
      <c r="F49" s="97"/>
      <c r="G49" s="98"/>
      <c r="H49" s="17"/>
      <c r="I49" s="17"/>
      <c r="J49" s="17"/>
    </row>
    <row r="50" spans="1:10" ht="12.75">
      <c r="A50" s="1" t="s">
        <v>121</v>
      </c>
      <c r="B50" s="9"/>
      <c r="C50" s="18"/>
      <c r="D50" s="16"/>
      <c r="E50" s="81"/>
      <c r="F50" s="82"/>
      <c r="G50" s="83"/>
      <c r="H50" s="18"/>
      <c r="I50" s="18"/>
      <c r="J50" s="18"/>
    </row>
    <row r="51" spans="1:10" ht="12.75">
      <c r="A51" s="1" t="s">
        <v>122</v>
      </c>
      <c r="B51" s="9"/>
      <c r="C51" s="18"/>
      <c r="D51" s="16"/>
      <c r="E51" s="81"/>
      <c r="F51" s="82"/>
      <c r="G51" s="83"/>
      <c r="H51" s="18"/>
      <c r="I51" s="18"/>
      <c r="J51" s="18"/>
    </row>
    <row r="52" spans="1:10" ht="12.75">
      <c r="A52" s="1" t="s">
        <v>126</v>
      </c>
      <c r="B52" s="9"/>
      <c r="C52" s="18"/>
      <c r="D52" s="16"/>
      <c r="E52" s="81"/>
      <c r="F52" s="82"/>
      <c r="G52" s="83"/>
      <c r="H52" s="18"/>
      <c r="I52" s="18"/>
      <c r="J52" s="18"/>
    </row>
    <row r="53" spans="1:10" ht="12.75">
      <c r="A53" s="1" t="s">
        <v>127</v>
      </c>
      <c r="B53" s="9"/>
      <c r="C53" s="18"/>
      <c r="D53" s="16"/>
      <c r="E53" s="81"/>
      <c r="F53" s="82"/>
      <c r="G53" s="83"/>
      <c r="H53" s="18"/>
      <c r="I53" s="18"/>
      <c r="J53" s="18"/>
    </row>
    <row r="54" spans="1:10" ht="12.75">
      <c r="A54" s="1" t="s">
        <v>128</v>
      </c>
      <c r="B54" s="9"/>
      <c r="C54" s="18"/>
      <c r="D54" s="16"/>
      <c r="E54" s="81"/>
      <c r="F54" s="82"/>
      <c r="G54" s="83"/>
      <c r="H54" s="18"/>
      <c r="I54" s="18"/>
      <c r="J54" s="18"/>
    </row>
    <row r="55" spans="1:10" ht="12.75">
      <c r="A55" s="1" t="s">
        <v>129</v>
      </c>
      <c r="B55" s="9"/>
      <c r="C55" s="18"/>
      <c r="D55" s="16"/>
      <c r="E55" s="81"/>
      <c r="F55" s="82"/>
      <c r="G55" s="83"/>
      <c r="H55" s="18"/>
      <c r="I55" s="18"/>
      <c r="J55" s="18"/>
    </row>
    <row r="56" spans="1:10" ht="12.75">
      <c r="A56" s="1" t="s">
        <v>130</v>
      </c>
      <c r="B56" s="9"/>
      <c r="C56" s="18"/>
      <c r="D56" s="16"/>
      <c r="E56" s="81"/>
      <c r="F56" s="82"/>
      <c r="G56" s="83"/>
      <c r="H56" s="18"/>
      <c r="I56" s="18"/>
      <c r="J56" s="18"/>
    </row>
    <row r="57" spans="1:10" ht="12.75">
      <c r="A57" s="1" t="s">
        <v>131</v>
      </c>
      <c r="B57" s="9"/>
      <c r="C57" s="18"/>
      <c r="D57" s="16"/>
      <c r="E57" s="81"/>
      <c r="F57" s="82"/>
      <c r="G57" s="83"/>
      <c r="H57" s="18"/>
      <c r="I57" s="18"/>
      <c r="J57" s="18"/>
    </row>
    <row r="58" spans="1:10" ht="12.75">
      <c r="A58" s="1" t="s">
        <v>132</v>
      </c>
      <c r="B58" s="9"/>
      <c r="C58" s="18"/>
      <c r="D58" s="16"/>
      <c r="E58" s="81"/>
      <c r="F58" s="82"/>
      <c r="G58" s="83"/>
      <c r="H58" s="18"/>
      <c r="I58" s="18"/>
      <c r="J58" s="18"/>
    </row>
    <row r="59" spans="1:10" ht="12.75">
      <c r="A59" s="1" t="s">
        <v>133</v>
      </c>
      <c r="B59" s="9"/>
      <c r="C59" s="18"/>
      <c r="D59" s="16"/>
      <c r="E59" s="81"/>
      <c r="F59" s="82"/>
      <c r="G59" s="83"/>
      <c r="H59" s="18"/>
      <c r="I59" s="18"/>
      <c r="J59" s="18"/>
    </row>
    <row r="60" spans="1:10" ht="12.75">
      <c r="A60" s="1" t="s">
        <v>122</v>
      </c>
      <c r="B60" s="19" t="s">
        <v>319</v>
      </c>
      <c r="C60" s="16"/>
      <c r="D60" s="16"/>
      <c r="E60" s="91"/>
      <c r="F60" s="92"/>
      <c r="G60" s="93"/>
      <c r="H60" s="16"/>
      <c r="I60" s="16"/>
      <c r="J60" s="16"/>
    </row>
    <row r="61" spans="1:10" ht="12.75">
      <c r="A61" s="1" t="s">
        <v>103</v>
      </c>
      <c r="B61" s="19" t="s">
        <v>324</v>
      </c>
      <c r="C61" s="17"/>
      <c r="D61" s="17"/>
      <c r="E61" s="96"/>
      <c r="F61" s="97"/>
      <c r="G61" s="98"/>
      <c r="H61" s="17"/>
      <c r="I61" s="17"/>
      <c r="J61" s="17"/>
    </row>
    <row r="62" spans="1:10" ht="12.75">
      <c r="A62" s="1" t="s">
        <v>123</v>
      </c>
      <c r="B62" s="9"/>
      <c r="C62" s="18"/>
      <c r="D62" s="16"/>
      <c r="E62" s="81"/>
      <c r="F62" s="82"/>
      <c r="G62" s="83"/>
      <c r="H62" s="18"/>
      <c r="I62" s="18"/>
      <c r="J62" s="18"/>
    </row>
    <row r="63" spans="1:10" ht="12.75">
      <c r="A63" s="1" t="s">
        <v>134</v>
      </c>
      <c r="B63" s="9"/>
      <c r="C63" s="18"/>
      <c r="D63" s="16"/>
      <c r="E63" s="81"/>
      <c r="F63" s="82"/>
      <c r="G63" s="83"/>
      <c r="H63" s="18"/>
      <c r="I63" s="18"/>
      <c r="J63" s="18"/>
    </row>
    <row r="64" spans="1:10" ht="12.75">
      <c r="A64" s="1" t="s">
        <v>135</v>
      </c>
      <c r="B64" s="9"/>
      <c r="C64" s="18"/>
      <c r="D64" s="16"/>
      <c r="E64" s="81"/>
      <c r="F64" s="82"/>
      <c r="G64" s="83"/>
      <c r="H64" s="18"/>
      <c r="I64" s="18"/>
      <c r="J64" s="18"/>
    </row>
    <row r="65" spans="1:10" ht="12.75">
      <c r="A65" s="1" t="s">
        <v>136</v>
      </c>
      <c r="B65" s="9"/>
      <c r="C65" s="18"/>
      <c r="D65" s="16"/>
      <c r="E65" s="81"/>
      <c r="F65" s="82"/>
      <c r="G65" s="83"/>
      <c r="H65" s="18"/>
      <c r="I65" s="18"/>
      <c r="J65" s="18"/>
    </row>
    <row r="66" spans="1:10" ht="12.75">
      <c r="A66" s="1" t="s">
        <v>137</v>
      </c>
      <c r="B66" s="9"/>
      <c r="C66" s="18"/>
      <c r="D66" s="16"/>
      <c r="E66" s="81"/>
      <c r="F66" s="82"/>
      <c r="G66" s="83"/>
      <c r="H66" s="18"/>
      <c r="I66" s="18"/>
      <c r="J66" s="18"/>
    </row>
    <row r="67" spans="1:10" ht="12.75">
      <c r="A67" s="1" t="s">
        <v>157</v>
      </c>
      <c r="B67" s="9"/>
      <c r="C67" s="18"/>
      <c r="D67" s="16"/>
      <c r="E67" s="81"/>
      <c r="F67" s="82"/>
      <c r="G67" s="83"/>
      <c r="H67" s="18"/>
      <c r="I67" s="18"/>
      <c r="J67" s="18"/>
    </row>
    <row r="68" spans="1:10" ht="12.75">
      <c r="A68" s="1" t="s">
        <v>158</v>
      </c>
      <c r="B68" s="9"/>
      <c r="C68" s="18"/>
      <c r="D68" s="16"/>
      <c r="E68" s="81"/>
      <c r="F68" s="82"/>
      <c r="G68" s="83"/>
      <c r="H68" s="18"/>
      <c r="I68" s="18"/>
      <c r="J68" s="18"/>
    </row>
    <row r="69" spans="1:10" ht="12.75">
      <c r="A69" s="1" t="s">
        <v>159</v>
      </c>
      <c r="B69" s="9"/>
      <c r="C69" s="18"/>
      <c r="D69" s="16"/>
      <c r="E69" s="81"/>
      <c r="F69" s="82"/>
      <c r="G69" s="83"/>
      <c r="H69" s="18"/>
      <c r="I69" s="18"/>
      <c r="J69" s="18"/>
    </row>
    <row r="70" spans="1:10" ht="12.75">
      <c r="A70" s="1" t="s">
        <v>160</v>
      </c>
      <c r="B70" s="9"/>
      <c r="C70" s="18"/>
      <c r="D70" s="16"/>
      <c r="E70" s="81"/>
      <c r="F70" s="82"/>
      <c r="G70" s="83"/>
      <c r="H70" s="18"/>
      <c r="I70" s="18"/>
      <c r="J70" s="18"/>
    </row>
    <row r="71" spans="1:10" ht="12.75">
      <c r="A71" s="1" t="s">
        <v>161</v>
      </c>
      <c r="B71" s="9"/>
      <c r="C71" s="18"/>
      <c r="D71" s="16"/>
      <c r="E71" s="81"/>
      <c r="F71" s="82"/>
      <c r="G71" s="83"/>
      <c r="H71" s="18"/>
      <c r="I71" s="18"/>
      <c r="J71" s="18"/>
    </row>
    <row r="72" spans="1:10" ht="25.5">
      <c r="A72" s="1" t="s">
        <v>124</v>
      </c>
      <c r="B72" s="19" t="s">
        <v>326</v>
      </c>
      <c r="C72" s="16"/>
      <c r="D72" s="16"/>
      <c r="E72" s="91"/>
      <c r="F72" s="92"/>
      <c r="G72" s="93"/>
      <c r="H72" s="16"/>
      <c r="I72" s="16"/>
      <c r="J72" s="16"/>
    </row>
    <row r="73" spans="1:10" ht="12.75">
      <c r="A73" s="1" t="s">
        <v>103</v>
      </c>
      <c r="B73" s="19" t="s">
        <v>324</v>
      </c>
      <c r="C73" s="17"/>
      <c r="D73" s="17"/>
      <c r="E73" s="96"/>
      <c r="F73" s="97"/>
      <c r="G73" s="98"/>
      <c r="H73" s="17"/>
      <c r="I73" s="17"/>
      <c r="J73" s="17"/>
    </row>
    <row r="74" spans="1:10" ht="12.75">
      <c r="A74" s="1" t="s">
        <v>125</v>
      </c>
      <c r="B74" s="9"/>
      <c r="C74" s="18"/>
      <c r="D74" s="16"/>
      <c r="E74" s="81"/>
      <c r="F74" s="82"/>
      <c r="G74" s="83"/>
      <c r="H74" s="18"/>
      <c r="I74" s="18"/>
      <c r="J74" s="18"/>
    </row>
    <row r="75" spans="1:10" ht="12.75">
      <c r="A75" s="1" t="s">
        <v>138</v>
      </c>
      <c r="B75" s="9"/>
      <c r="C75" s="18"/>
      <c r="D75" s="16"/>
      <c r="E75" s="81"/>
      <c r="F75" s="82"/>
      <c r="G75" s="83"/>
      <c r="H75" s="18"/>
      <c r="I75" s="18"/>
      <c r="J75" s="18"/>
    </row>
    <row r="76" spans="1:10" ht="12.75">
      <c r="A76" s="1" t="s">
        <v>139</v>
      </c>
      <c r="B76" s="9"/>
      <c r="C76" s="18"/>
      <c r="D76" s="16"/>
      <c r="E76" s="81"/>
      <c r="F76" s="82"/>
      <c r="G76" s="83"/>
      <c r="H76" s="18"/>
      <c r="I76" s="18"/>
      <c r="J76" s="18"/>
    </row>
    <row r="77" spans="1:10" ht="12.75">
      <c r="A77" s="1" t="s">
        <v>140</v>
      </c>
      <c r="B77" s="9"/>
      <c r="C77" s="18"/>
      <c r="D77" s="16"/>
      <c r="E77" s="81"/>
      <c r="F77" s="82"/>
      <c r="G77" s="83"/>
      <c r="H77" s="18"/>
      <c r="I77" s="18"/>
      <c r="J77" s="18"/>
    </row>
    <row r="78" spans="1:10" ht="12.75">
      <c r="A78" s="1" t="s">
        <v>141</v>
      </c>
      <c r="B78" s="9"/>
      <c r="C78" s="18"/>
      <c r="D78" s="16"/>
      <c r="E78" s="81"/>
      <c r="F78" s="82"/>
      <c r="G78" s="83"/>
      <c r="H78" s="18"/>
      <c r="I78" s="18"/>
      <c r="J78" s="18"/>
    </row>
    <row r="79" spans="1:10" ht="12.75">
      <c r="A79" s="1" t="s">
        <v>162</v>
      </c>
      <c r="B79" s="9"/>
      <c r="C79" s="18"/>
      <c r="D79" s="16"/>
      <c r="E79" s="81"/>
      <c r="F79" s="82"/>
      <c r="G79" s="83"/>
      <c r="H79" s="18"/>
      <c r="I79" s="18"/>
      <c r="J79" s="18"/>
    </row>
    <row r="80" spans="1:10" ht="12.75">
      <c r="A80" s="1" t="s">
        <v>163</v>
      </c>
      <c r="B80" s="9"/>
      <c r="C80" s="18"/>
      <c r="D80" s="16"/>
      <c r="E80" s="81"/>
      <c r="F80" s="82"/>
      <c r="G80" s="83"/>
      <c r="H80" s="18"/>
      <c r="I80" s="18"/>
      <c r="J80" s="18"/>
    </row>
    <row r="81" spans="1:10" ht="12.75">
      <c r="A81" s="1" t="s">
        <v>164</v>
      </c>
      <c r="B81" s="9"/>
      <c r="C81" s="18"/>
      <c r="D81" s="16"/>
      <c r="E81" s="81"/>
      <c r="F81" s="82"/>
      <c r="G81" s="83"/>
      <c r="H81" s="18"/>
      <c r="I81" s="18"/>
      <c r="J81" s="18"/>
    </row>
    <row r="82" spans="1:10" ht="12.75">
      <c r="A82" s="1" t="s">
        <v>165</v>
      </c>
      <c r="B82" s="9"/>
      <c r="C82" s="18"/>
      <c r="D82" s="16"/>
      <c r="E82" s="81"/>
      <c r="F82" s="82"/>
      <c r="G82" s="83"/>
      <c r="H82" s="18"/>
      <c r="I82" s="18"/>
      <c r="J82" s="18"/>
    </row>
    <row r="83" spans="1:10" ht="12.75">
      <c r="A83" s="1" t="s">
        <v>166</v>
      </c>
      <c r="B83" s="9"/>
      <c r="C83" s="18"/>
      <c r="D83" s="16"/>
      <c r="E83" s="81"/>
      <c r="F83" s="82"/>
      <c r="G83" s="83"/>
      <c r="H83" s="18"/>
      <c r="I83" s="18"/>
      <c r="J83" s="18"/>
    </row>
    <row r="84" spans="1:10" ht="21.75" customHeight="1">
      <c r="A84" s="84" t="s">
        <v>302</v>
      </c>
      <c r="B84" s="84"/>
      <c r="C84" s="84"/>
      <c r="D84" s="84"/>
      <c r="E84" s="84"/>
      <c r="F84" s="84"/>
      <c r="G84" s="84"/>
      <c r="H84" s="84"/>
      <c r="I84" s="84"/>
      <c r="J84" s="84"/>
    </row>
    <row r="85" spans="1:10" ht="12.75">
      <c r="A85" s="75" t="s">
        <v>336</v>
      </c>
      <c r="B85" s="75"/>
      <c r="C85" s="75"/>
      <c r="D85" s="75"/>
      <c r="E85" s="75"/>
      <c r="F85" s="75"/>
      <c r="G85" s="75"/>
      <c r="H85" s="75"/>
      <c r="I85" s="75"/>
      <c r="J85" s="75"/>
    </row>
    <row r="86" spans="1:10" ht="19.5" customHeight="1">
      <c r="A86" s="84" t="s">
        <v>303</v>
      </c>
      <c r="B86" s="84"/>
      <c r="C86" s="84"/>
      <c r="D86" s="84"/>
      <c r="E86" s="84"/>
      <c r="F86" s="84"/>
      <c r="G86" s="84"/>
      <c r="H86" s="84"/>
      <c r="I86" s="84"/>
      <c r="J86" s="84"/>
    </row>
    <row r="87" spans="1:10" ht="12.75">
      <c r="A87" s="75" t="s">
        <v>335</v>
      </c>
      <c r="B87" s="75"/>
      <c r="C87" s="75"/>
      <c r="D87" s="75"/>
      <c r="E87" s="75"/>
      <c r="F87" s="75"/>
      <c r="G87" s="75"/>
      <c r="H87" s="75"/>
      <c r="I87" s="75"/>
      <c r="J87" s="75"/>
    </row>
  </sheetData>
  <sheetProtection/>
  <mergeCells count="92">
    <mergeCell ref="E81:G81"/>
    <mergeCell ref="E70:G70"/>
    <mergeCell ref="E83:G83"/>
    <mergeCell ref="E77:G77"/>
    <mergeCell ref="E78:G78"/>
    <mergeCell ref="E79:G79"/>
    <mergeCell ref="E80:G80"/>
    <mergeCell ref="E82:G82"/>
    <mergeCell ref="E74:G74"/>
    <mergeCell ref="E75:G75"/>
    <mergeCell ref="E76:G76"/>
    <mergeCell ref="E63:G63"/>
    <mergeCell ref="E64:G64"/>
    <mergeCell ref="E65:G65"/>
    <mergeCell ref="E66:G66"/>
    <mergeCell ref="E72:G72"/>
    <mergeCell ref="E73:G73"/>
    <mergeCell ref="E71:G71"/>
    <mergeCell ref="E67:G67"/>
    <mergeCell ref="E68:G68"/>
    <mergeCell ref="E69:G69"/>
    <mergeCell ref="E57:G57"/>
    <mergeCell ref="E58:G58"/>
    <mergeCell ref="E62:G62"/>
    <mergeCell ref="E61:G61"/>
    <mergeCell ref="E60:G60"/>
    <mergeCell ref="E59:G59"/>
    <mergeCell ref="E51:G51"/>
    <mergeCell ref="E52:G52"/>
    <mergeCell ref="E53:G53"/>
    <mergeCell ref="E54:G54"/>
    <mergeCell ref="E55:G55"/>
    <mergeCell ref="E56:G56"/>
    <mergeCell ref="E42:G42"/>
    <mergeCell ref="E43:G43"/>
    <mergeCell ref="E44:G44"/>
    <mergeCell ref="E45:G45"/>
    <mergeCell ref="E50:G50"/>
    <mergeCell ref="E49:G49"/>
    <mergeCell ref="E48:G48"/>
    <mergeCell ref="E47:G47"/>
    <mergeCell ref="A46:J46"/>
    <mergeCell ref="E36:G36"/>
    <mergeCell ref="E37:G37"/>
    <mergeCell ref="E38:G38"/>
    <mergeCell ref="E39:G39"/>
    <mergeCell ref="E40:G40"/>
    <mergeCell ref="E41:G41"/>
    <mergeCell ref="E34:G34"/>
    <mergeCell ref="E35:G35"/>
    <mergeCell ref="E30:G30"/>
    <mergeCell ref="E31:G31"/>
    <mergeCell ref="E32:G32"/>
    <mergeCell ref="E33:G33"/>
    <mergeCell ref="E22:G22"/>
    <mergeCell ref="E23:G23"/>
    <mergeCell ref="E26:G26"/>
    <mergeCell ref="E27:G27"/>
    <mergeCell ref="E28:G28"/>
    <mergeCell ref="E29:G29"/>
    <mergeCell ref="E16:G16"/>
    <mergeCell ref="E17:G17"/>
    <mergeCell ref="E11:G11"/>
    <mergeCell ref="E13:G13"/>
    <mergeCell ref="E14:G14"/>
    <mergeCell ref="E12:G12"/>
    <mergeCell ref="D4:J4"/>
    <mergeCell ref="A4:A6"/>
    <mergeCell ref="A2:D2"/>
    <mergeCell ref="H2:J2"/>
    <mergeCell ref="B4:B6"/>
    <mergeCell ref="E15:G15"/>
    <mergeCell ref="A84:J84"/>
    <mergeCell ref="A86:J86"/>
    <mergeCell ref="A85:J85"/>
    <mergeCell ref="E25:G25"/>
    <mergeCell ref="E24:G24"/>
    <mergeCell ref="A1:J1"/>
    <mergeCell ref="E6:G6"/>
    <mergeCell ref="E7:G7"/>
    <mergeCell ref="E10:G10"/>
    <mergeCell ref="E9:G9"/>
    <mergeCell ref="A3:J3"/>
    <mergeCell ref="D5:D6"/>
    <mergeCell ref="A8:J8"/>
    <mergeCell ref="C4:C6"/>
    <mergeCell ref="E5:J5"/>
    <mergeCell ref="A87:J87"/>
    <mergeCell ref="E18:G18"/>
    <mergeCell ref="E19:G19"/>
    <mergeCell ref="E20:G20"/>
    <mergeCell ref="E21:G21"/>
  </mergeCells>
  <printOptions/>
  <pageMargins left="0.25" right="0.25" top="0.36" bottom="0.27" header="0.23" footer="0.23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Farhod</dc:creator>
  <cp:keywords/>
  <dc:description/>
  <cp:lastModifiedBy>User</cp:lastModifiedBy>
  <cp:lastPrinted>2016-07-24T08:03:21Z</cp:lastPrinted>
  <dcterms:created xsi:type="dcterms:W3CDTF">2008-03-03T23:56:31Z</dcterms:created>
  <dcterms:modified xsi:type="dcterms:W3CDTF">2018-04-17T12:40:15Z</dcterms:modified>
  <cp:category/>
  <cp:version/>
  <cp:contentType/>
  <cp:contentStatus/>
</cp:coreProperties>
</file>